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25" windowWidth="24240" windowHeight="11700" activeTab="1"/>
  </bookViews>
  <sheets>
    <sheet name="приложение 6" sheetId="1" r:id="rId1"/>
    <sheet name="приложение 7" sheetId="2" r:id="rId2"/>
  </sheets>
  <definedNames>
    <definedName name="_xlnm.Print_Area" localSheetId="1">'приложение 7'!$A$1:$F$45</definedName>
  </definedNames>
  <calcPr calcId="145621"/>
</workbook>
</file>

<file path=xl/calcChain.xml><?xml version="1.0" encoding="utf-8"?>
<calcChain xmlns="http://schemas.openxmlformats.org/spreadsheetml/2006/main">
  <c r="D21" i="2" l="1"/>
  <c r="D26" i="2"/>
  <c r="D28" i="2"/>
  <c r="F68" i="1"/>
  <c r="F67" i="1"/>
  <c r="F32" i="1"/>
  <c r="F30" i="1"/>
  <c r="F29" i="1" s="1"/>
  <c r="F31" i="1"/>
  <c r="F23" i="1"/>
  <c r="F54" i="1"/>
  <c r="F55" i="1"/>
  <c r="F56" i="1"/>
  <c r="F49" i="1"/>
  <c r="F52" i="1"/>
  <c r="F53" i="1"/>
  <c r="F50" i="1"/>
  <c r="E38" i="2" l="1"/>
  <c r="E29" i="2"/>
  <c r="E31" i="2"/>
  <c r="D33" i="2"/>
  <c r="D34" i="2"/>
  <c r="D32" i="2"/>
  <c r="G71" i="1" l="1"/>
  <c r="G20" i="1"/>
  <c r="G17" i="1" s="1"/>
  <c r="G16" i="1" s="1"/>
  <c r="G64" i="1"/>
  <c r="G63" i="1" s="1"/>
  <c r="F98" i="1"/>
  <c r="F99" i="1"/>
  <c r="F48" i="1"/>
  <c r="F117" i="1"/>
  <c r="F119" i="1"/>
  <c r="F95" i="1"/>
  <c r="F94" i="1" s="1"/>
  <c r="F78" i="1"/>
  <c r="F92" i="1"/>
  <c r="G76" i="1"/>
  <c r="F71" i="1"/>
  <c r="D31" i="2" s="1"/>
  <c r="F76" i="1"/>
  <c r="F79" i="1"/>
  <c r="F64" i="1"/>
  <c r="D30" i="2" s="1"/>
  <c r="F20" i="1"/>
  <c r="F17" i="1" s="1"/>
  <c r="D29" i="2" l="1"/>
  <c r="D18" i="2"/>
  <c r="D15" i="2" s="1"/>
  <c r="F16" i="1"/>
  <c r="F63" i="1"/>
  <c r="F15" i="1" s="1"/>
  <c r="F124" i="1" s="1"/>
  <c r="G15" i="1"/>
  <c r="G124" i="1" s="1"/>
  <c r="F4" i="2"/>
  <c r="D38" i="2" l="1"/>
</calcChain>
</file>

<file path=xl/sharedStrings.xml><?xml version="1.0" encoding="utf-8"?>
<sst xmlns="http://schemas.openxmlformats.org/spreadsheetml/2006/main" count="561" uniqueCount="165">
  <si>
    <t>Сумма</t>
  </si>
  <si>
    <t>Наименование</t>
  </si>
  <si>
    <t>Рз</t>
  </si>
  <si>
    <t>ПР</t>
  </si>
  <si>
    <t>ЦСР</t>
  </si>
  <si>
    <t>ВР</t>
  </si>
  <si>
    <t>2022 г.</t>
  </si>
  <si>
    <t>2023 г.</t>
  </si>
  <si>
    <t>Всего</t>
  </si>
  <si>
    <t>МЕСТНАЯ АДМИНИСТРАЦИЯ МО БОЛЬШЕИЖОРСКОЕ ГОРОДСКОЕ ПОСЕЛЕНИЕ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</si>
  <si>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</si>
  <si>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</si>
  <si>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</si>
  <si>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</si>
  <si>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</si>
  <si>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главы муниципального образования, главы местной администрации</t>
  </si>
  <si>
    <t>99.0.00.00200</t>
  </si>
  <si>
    <t>Обеспечение деятельности главы муниципального образования, главы местной администрации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</si>
  <si>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100</t>
  </si>
  <si>
    <t>Обеспечение деятельности аппаратов органов местного самоуправления</t>
  </si>
  <si>
    <t>99.0.00.00210</t>
  </si>
  <si>
    <t>Обеспечение деятельности аппаратов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</si>
  <si>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деятельности аппаратов органов местного самоуправления (Закупка товаров, работ и услуг для обеспечения государственных (муниципальных) нужд)</t>
  </si>
  <si>
    <t>200</t>
  </si>
  <si>
    <t>Обеспечение деятельности аппаратов органов местного самоуправления (Иные бюджетные ассигнования)</t>
  </si>
  <si>
    <t>800</t>
  </si>
  <si>
    <t>Расходы по передаче полномочий по исполнению и контролю за исполнением бюджета поселения</t>
  </si>
  <si>
    <t>99.0.00.05030</t>
  </si>
  <si>
    <t>Расходы по передаче полномочий по исполнению и контролю за исполнением бюджета поселения (Межбюджетные трансферты)</t>
  </si>
  <si>
    <t>500</t>
  </si>
  <si>
    <t>Резервные фонды</t>
  </si>
  <si>
    <t>11</t>
  </si>
  <si>
    <t>Реализация мероприятий за счет средств резервного фонда</t>
  </si>
  <si>
    <t>99.0.00.80060</t>
  </si>
  <si>
    <t>Реализация мероприятий за счет средств резервного фонда (Иные бюджетные ассигнования)</t>
  </si>
  <si>
    <t>Другие общегосударственные вопросы</t>
  </si>
  <si>
    <t>13</t>
  </si>
  <si>
    <t>Прочие расходы в рамках полномочий органов местного самоуправления</t>
  </si>
  <si>
    <t>99.0.00.00280</t>
  </si>
  <si>
    <t>Прочие расходы в рамках полномочий органов местного самоуправления (Закупка товаров, работ и услуг для обеспечения государственных (муниципальных) нужд)</t>
  </si>
  <si>
    <t>Прочие расходы в рамках полномочий органов местного самоуправления (Иные бюджетные ассигнования)</t>
  </si>
  <si>
    <t>Обеспечение выполнения органами местного самоуправления отдельных государственных полномочий Ленинградской области в сфере административных правоотношений</t>
  </si>
  <si>
    <t>99.0.00.71340</t>
  </si>
  <si>
    <t>Обеспечение выполнения органами местного самоуправления отдельных государственных полномочий Ленинградской области в сфере административных правоотношений (Закупка товаров, работ и услуг для обеспечения государственных (муниципальных) нужд)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</si>
  <si>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</si>
  <si>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</si>
  <si>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</si>
  <si>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</si>
  <si>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</si>
  <si>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99.0.00.51180</t>
  </si>
  <si>
    <t>Осуществление первичного воинского учета на территориях, где отсутствуют военные комиссариаты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</si>
  <si>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Осуществление первичного воинского учета на территориях, где отсутствуют военные комиссариаты (Закупка товаров, работ и услуг для обеспечения государственных (муниципальных) нужд)</t>
  </si>
  <si>
    <t>НАЦИОНАЛЬНАЯ БЕЗОПАСНОСТЬ И ПРАВООХРАНИТЕЛЬНАЯ ДЕЯТЕЛЬНОСТЬ</t>
  </si>
  <si>
    <t>Обеспечение пожарной безопасности</t>
  </si>
  <si>
    <t>10</t>
  </si>
  <si>
    <t>Мероприятия по обеспечению пожарной безопасности и безопасности людей</t>
  </si>
  <si>
    <t>01.0.00.01010</t>
  </si>
  <si>
    <t>Мероприятия по обеспечению пожарной безопасности и безопасности людей (Закупка товаров, работ и услуг для обеспечения государственных (муниципальных) нужд)</t>
  </si>
  <si>
    <t>Мероприятия по обеспечению ликвидации последствий чрезвычайных ситуаций</t>
  </si>
  <si>
    <t>01.0.00.01150</t>
  </si>
  <si>
    <t>Мероприятия по обеспечению ликвидации последствий чрезвычайных ситуаций (Закупка товаров, работ и услуг для обеспечения государственных (муниципальных) нужд)</t>
  </si>
  <si>
    <t>Мероприятия по приобретению плакатов, учебных пособий и листовок по противодействию терроризму</t>
  </si>
  <si>
    <t>01.0.00.01160</t>
  </si>
  <si>
    <t>Мероприятия по приобретению плакатов, учебных пособий и листовок по противодействию терроризму (Закупка товаров, работ и услуг для обеспечения государственных (муниципальных) нужд)</t>
  </si>
  <si>
    <t>НАЦИОНАЛЬНАЯ ЭКОНОМИКА</t>
  </si>
  <si>
    <t>Дорожное хозяйство (дорожные фонды)</t>
  </si>
  <si>
    <t>09</t>
  </si>
  <si>
    <t>Мероприятия по капитальному ремонту и ремонту дорог общего пользования местного значения за счет средств местного бюджета</t>
  </si>
  <si>
    <t>05.0.00.01060</t>
  </si>
  <si>
    <t>Мероприятия по капитальному ремонту и ремонту дорог общего пользования местного значения за счет средств местного бюджета (Закупка товаров, работ и услуг для обеспечения государственных (муниципальных) нужд)</t>
  </si>
  <si>
    <t>Мероприятия по капитальному ремонту и ремонту автомобильных дорог общего пользования местного значения</t>
  </si>
  <si>
    <t>05.0.00.S0140</t>
  </si>
  <si>
    <t>Мероприятия по капитальному ремонту и ремонту автомобильных дорог общего пользования местного значения (Закупка товаров, работ и услуг для обеспечения государственных (муниципальных) нужд)</t>
  </si>
  <si>
    <t>Другие вопросы в области национальной экономики</t>
  </si>
  <si>
    <t>12</t>
  </si>
  <si>
    <t>Мероприятия по разработке схемы территориального планирования Большеижорского городского поселения</t>
  </si>
  <si>
    <t>04.1.00.01040</t>
  </si>
  <si>
    <t>Мероприятия по разработке схемы территориального планирования Большеижорского городского поселения (Закупка товаров, работ и услуг для обеспечения государственных (муниципальных) нужд)</t>
  </si>
  <si>
    <t>Мероприятия по инвентаризации и межеванию земельных участков для развития жилой застройки в Большеижорском городском поселении</t>
  </si>
  <si>
    <t>04.1.00.01050</t>
  </si>
  <si>
    <t>Мероприятия по инвентаризации и межеванию земельных участков для развития жилой застройки в Большеижорском городском поселении (Закупка товаров, работ и услуг для обеспечения государственных (муниципальных) нужд)</t>
  </si>
  <si>
    <t>Мерпориятия по разработке проекта генерального плана МО Большеижорское городское поселение</t>
  </si>
  <si>
    <t>04.1.00.01190</t>
  </si>
  <si>
    <t>Мерпориятия по разработке проекта генерального плана МО Большеижорское городское поселение (Закупка товаров, работ и услуг для обеспечения государственных (муниципальных) нужд)</t>
  </si>
  <si>
    <t>Мероприятия по разработке программ комплексного развития социальной инфраструктуры, транспортной инфраструктуры, систем коммунальной инфраструктуры МО Большеижорское городское поселение</t>
  </si>
  <si>
    <t>04.1.00.01200</t>
  </si>
  <si>
    <t>Мероприятия по разработке программ комплексного развития социальной инфраструктуры, транспортной инфраструктуры, систем коммунальной инфраструктуры МО Большеижорское городское поселение (Закупка товаров, работ и услуг для обеспечения государственных (муниципальных) нужд)</t>
  </si>
  <si>
    <t>ЖИЛИЩНО-КОММУНАЛЬНОЕ ХОЗЯЙСТВО</t>
  </si>
  <si>
    <t>05</t>
  </si>
  <si>
    <t>Жилищное хозяйство</t>
  </si>
  <si>
    <t>Мероприятия по подготовке к зиме муниципального фонда</t>
  </si>
  <si>
    <t>09.0.00.01250</t>
  </si>
  <si>
    <t>Мероприятия по подготовке к зиме муниципального фонда (Закупка товаров, работ и услуг для обеспечения государственных (муниципальных) нужд)</t>
  </si>
  <si>
    <t>Мероприятия по уплате взносов на капитальный ремонт муниципального жилищного фонда</t>
  </si>
  <si>
    <t>09.0.00.01260</t>
  </si>
  <si>
    <t>Мероприятия по уплате взносов на капитальный ремонт муниципального жилищного фонда (Закупка товаров, работ и услуг для обеспечения государственных (муниципальных) нужд)</t>
  </si>
  <si>
    <t>Коммунальное хозяйство</t>
  </si>
  <si>
    <t>Мероприятия по техническому обслуживанию действующего газопровода</t>
  </si>
  <si>
    <t>03.1.00.01170</t>
  </si>
  <si>
    <t>Мероприятия по техническому обслуживанию действующего газопровода (Закупка товаров, работ и услуг для обеспечения государственных (муниципальных) нужд)</t>
  </si>
  <si>
    <t>Мероприятия по строительству объекта газификации по ул. Сосновая, ул. Приморское шоссе, ул. Пионерская</t>
  </si>
  <si>
    <t>03.1.00.01180</t>
  </si>
  <si>
    <t>Мероприятия по строительству объекта газификации по ул. Сосновая, ул. Приморское шоссе, ул. Пионерская (Капитальные вложения в объекты государственной (муниципальной) собственности)</t>
  </si>
  <si>
    <t>400</t>
  </si>
  <si>
    <t>Мероприятия по капитальному строительству объектов газификации (в том числе проектно-изыскательные работы) собственности муниципальных образований</t>
  </si>
  <si>
    <t>03.1.00.S0200</t>
  </si>
  <si>
    <t>Мероприятия по капитальному строительству объектов газификации (в том числе проектно-изыскательные работы) собственности муниципальных образований (Капитальные вложения в объекты государственной (муниципальной) собственности)</t>
  </si>
  <si>
    <t>Благоустройство</t>
  </si>
  <si>
    <t>Мероприятия по приобретению электроэнергии</t>
  </si>
  <si>
    <t>06.1.00.01080</t>
  </si>
  <si>
    <t>Мероприятия по приобретению электроэнергии (Закупка товаров, работ и услуг для обеспечения государственных (муниципальных) нужд)</t>
  </si>
  <si>
    <t>Мероприятия по приобретению электроэнергии (Иные бюджетные ассигнования)</t>
  </si>
  <si>
    <t>Мероприятия по содержанию и текущему ремонту линий электропередач</t>
  </si>
  <si>
    <t>06.1.00.01090</t>
  </si>
  <si>
    <t>Мероприятия по содержанию и текущему ремонту линий электропередач (Закупка товаров, работ и услуг для обеспечения государственных (муниципальных) нужд)</t>
  </si>
  <si>
    <t>Мероприятия по реализации областного закона 3-ОЗ "О содействии участия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</si>
  <si>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06.1.00.S4660</t>
  </si>
  <si>
    <t>Мероприятия по реализации областного закона 3-ОЗ "О содействии участия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(Закупка товаров, работ и услуг для обеспечения государственных (муниципальных) нужд)</t>
  </si>
  <si>
    <t>Мероприятия по благоустройству территории Большеижорского городского поселения</t>
  </si>
  <si>
    <t>06.4.00.01120</t>
  </si>
  <si>
    <t>Мероприятия по благоустройству территории Большеижорского городского поселения (Закупка товаров, работ и услуг для обеспечения государственных (муниципальных) нужд)</t>
  </si>
  <si>
    <t>Создание и содержание мест (площадок) накопления твердых коммунальных отходов на территории МО Большеижорского городского поселения на 2020 - 2022 годы</t>
  </si>
  <si>
    <t>06.4.00.S4790</t>
  </si>
  <si>
    <t>Создание и содержание мест (площадок) накопления твердых коммунальных отходов на территории МО Большеижорского городского поселения на 2020 - 2022 годы (Закупка товаров, работ и услуг для обеспечения государственных (муниципальных) нужд)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</si>
  <si>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</si>
  <si>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>06.4.00.S4840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</si>
  <si>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 (Предоставление субсидий бюджетным, автономным учреждениям и иным некоммерческим организациям)</t>
  </si>
  <si>
    <t>600</t>
  </si>
  <si>
    <t>Предоставление муниципальным бюджетным учреждениям субсидии</t>
  </si>
  <si>
    <t>99.0.00.00240</t>
  </si>
  <si>
    <t>Предоставление муниципальным бюджетным учреждениям субсидии (Предоставление субсидий бюджетным, автономным учреждениям и иным некоммерческим организациям)</t>
  </si>
  <si>
    <t>ОБРАЗОВАНИЕ</t>
  </si>
  <si>
    <t>07</t>
  </si>
  <si>
    <t>Молодежная политика</t>
  </si>
  <si>
    <t>Поддержка муниципальных образований Ленинградской области по развитию общественной инфраструктуры муниципального значения Ленинградской области</t>
  </si>
  <si>
    <t>02.1.00.S4840</t>
  </si>
  <si>
    <t>Поддержка муниципальных образований Ленинградской области по развитию общественной инфраструктуры муниципального значения Ленинградской области (Предоставление субсидий бюджетным, автономным учреждениям и иным некоммерческим организациям)</t>
  </si>
  <si>
    <t>СОЦИАЛЬНАЯ ПОЛИТИКА</t>
  </si>
  <si>
    <t>Пенсионное обеспечение</t>
  </si>
  <si>
    <t>Дополнительные меры социальной поддержки отдельных категорий граждан</t>
  </si>
  <si>
    <t>07.1.00.01130</t>
  </si>
  <si>
    <t>Дополнительные меры социальной поддержки отдельных категорий граждан (Социальное обеспечение и иные выплаты населению)</t>
  </si>
  <si>
    <t>300</t>
  </si>
  <si>
    <t>Социальное обеспечение населения</t>
  </si>
  <si>
    <t>Мероприятия социальной поддержки</t>
  </si>
  <si>
    <t>07.2.00.01140</t>
  </si>
  <si>
    <t>Мероприятия социальной поддержки (Социальное обеспечение и иные выплаты населению)</t>
  </si>
  <si>
    <t>МУНИЦИПАЛЬНЫЙ СОВЕТ МУНИЦИПАЛЬНОГО ОБРАЗОВАНИЯ  БОЛЬШЕИЖОРСКОЕ ГОРОДСКОЕ ПОСЕЛЕНИЕ МУНИЦИПАЛЬНОГО ОБРАЗОВАНИЯ ЛОМОНОСОВСКОГО МУНИЦИПАЛЬНОГО РАЙОНА ЛЕНИНГРАДСКОЙ ОБЛАСТИ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</si>
  <si>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</si>
  <si>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</si>
  <si>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Расходы по передаче полномочий по осуществлению контроля за исполнением бюджета поселения</t>
  </si>
  <si>
    <t>99.0.00.05010</t>
  </si>
  <si>
    <t>Расходы по передаче полномочий по осуществлению контроля за исполнением бюджета поселения (Межбюджетные трансферты)</t>
  </si>
  <si>
    <t>Обеспечение проведения выборов и референдумов</t>
  </si>
  <si>
    <t>Утверждено</t>
  </si>
  <si>
    <t>Решением Совета депутатов МО Большеижорского городского поселения</t>
  </si>
  <si>
    <t>(приложение 6)</t>
  </si>
  <si>
    <t>(приложение 7)</t>
  </si>
  <si>
    <t>2021 г.</t>
  </si>
  <si>
    <t xml:space="preserve"> (руб.)</t>
  </si>
  <si>
    <t xml:space="preserve">Ведомственная структура расходов бюджета муниципального образования Большеижорское городское поселение муниципального образования Ломоносовский муниципальный район Ленинградской области на 2021 - 2023 годы </t>
  </si>
  <si>
    <t>Распределение расходов, функциональная классификация расходов на 2021-2023 гг.</t>
  </si>
  <si>
    <t>И.о. главы местной администрации       _______________________________</t>
  </si>
  <si>
    <t>О.П.Купко</t>
  </si>
  <si>
    <t>от  "28" апреля  2021 г. №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</si>
</sst>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3" x14ac:knownFonts="1">
    <font>
      <sz val="11"/>
      <color indexed="8"/>
      <name val="Calibri"/>
      <family val="2"/>
      <scheme val="minor"/>
    </font>
    <font>
      <sz val="14"/>
      <color indexed="8"/>
      <name val="Times New Roman"/>
    </font>
    <font>
      <b/>
      <sz val="14"/>
      <color indexed="0"/>
      <name val="Times New Roman"/>
    </font>
    <font>
      <i/>
      <sz val="12"/>
      <color indexed="8"/>
      <name val="Times New Roman"/>
      <family val="1"/>
      <charset val="204"/>
    </font>
    <font>
      <sz val="8"/>
      <color indexed="8"/>
      <name val="Arial Cyr"/>
    </font>
    <font>
      <b/>
      <sz val="12"/>
      <color indexed="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indexed="0"/>
      <name val="Times New Roman"/>
      <family val="1"/>
      <charset val="204"/>
    </font>
    <font>
      <i/>
      <sz val="12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b/>
      <sz val="14"/>
      <color indexed="8"/>
      <name val="Times New Roman CY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1" fillId="2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right" vertical="center" wrapText="1"/>
    </xf>
    <xf numFmtId="0" fontId="4" fillId="2" borderId="2" xfId="0" applyNumberFormat="1" applyFont="1" applyFill="1" applyBorder="1" applyAlignment="1">
      <alignment vertical="center"/>
    </xf>
    <xf numFmtId="0" fontId="6" fillId="2" borderId="2" xfId="0" applyNumberFormat="1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justify" vertical="center" wrapText="1"/>
    </xf>
    <xf numFmtId="4" fontId="5" fillId="2" borderId="2" xfId="0" applyNumberFormat="1" applyFont="1" applyFill="1" applyBorder="1" applyAlignment="1">
      <alignment horizontal="right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justify" vertical="center" wrapText="1"/>
    </xf>
    <xf numFmtId="4" fontId="7" fillId="2" borderId="2" xfId="0" applyNumberFormat="1" applyFont="1" applyFill="1" applyBorder="1" applyAlignment="1">
      <alignment horizontal="right"/>
    </xf>
    <xf numFmtId="49" fontId="8" fillId="2" borderId="2" xfId="0" applyNumberFormat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justify" vertical="center" wrapText="1"/>
    </xf>
    <xf numFmtId="4" fontId="8" fillId="2" borderId="2" xfId="0" applyNumberFormat="1" applyFont="1" applyFill="1" applyBorder="1" applyAlignment="1">
      <alignment horizontal="right"/>
    </xf>
    <xf numFmtId="49" fontId="8" fillId="2" borderId="2" xfId="0" applyNumberFormat="1" applyFont="1" applyFill="1" applyBorder="1" applyAlignment="1">
      <alignment horizontal="justify" vertical="center" wrapText="1"/>
    </xf>
    <xf numFmtId="164" fontId="5" fillId="2" borderId="2" xfId="0" applyNumberFormat="1" applyFont="1" applyFill="1" applyBorder="1" applyAlignment="1">
      <alignment horizontal="justify" vertical="center" wrapText="1"/>
    </xf>
    <xf numFmtId="49" fontId="9" fillId="2" borderId="1" xfId="0" applyNumberFormat="1" applyFont="1" applyFill="1" applyBorder="1" applyAlignment="1">
      <alignment horizontal="right" vertical="center" wrapText="1"/>
    </xf>
    <xf numFmtId="0" fontId="9" fillId="2" borderId="1" xfId="0" applyNumberFormat="1" applyFont="1" applyFill="1" applyBorder="1" applyAlignment="1">
      <alignment horizontal="right" vertical="center" wrapText="1"/>
    </xf>
    <xf numFmtId="0" fontId="12" fillId="0" borderId="1" xfId="0" applyFont="1" applyBorder="1"/>
    <xf numFmtId="0" fontId="12" fillId="0" borderId="0" xfId="0" applyFont="1"/>
    <xf numFmtId="164" fontId="10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1"/>
  <sheetViews>
    <sheetView showGridLines="0" topLeftCell="A25" workbookViewId="0">
      <selection activeCell="F64" sqref="F64"/>
    </sheetView>
  </sheetViews>
  <sheetFormatPr defaultRowHeight="10.15" customHeight="1" x14ac:dyDescent="0.25"/>
  <cols>
    <col min="1" max="1" width="81.28515625" customWidth="1"/>
    <col min="2" max="3" width="4.140625" bestFit="1" customWidth="1"/>
    <col min="4" max="4" width="16.28515625" customWidth="1"/>
    <col min="5" max="5" width="5.28515625" bestFit="1" customWidth="1"/>
    <col min="6" max="8" width="18.140625" customWidth="1"/>
  </cols>
  <sheetData>
    <row r="1" spans="1:8" ht="15" x14ac:dyDescent="0.25"/>
    <row r="2" spans="1:8" ht="15.75" x14ac:dyDescent="0.25">
      <c r="H2" s="2" t="s">
        <v>154</v>
      </c>
    </row>
    <row r="3" spans="1:8" ht="15.75" x14ac:dyDescent="0.25">
      <c r="H3" s="3" t="s">
        <v>155</v>
      </c>
    </row>
    <row r="4" spans="1:8" ht="15.75" x14ac:dyDescent="0.25">
      <c r="H4" s="4" t="s">
        <v>164</v>
      </c>
    </row>
    <row r="5" spans="1:8" ht="15.75" x14ac:dyDescent="0.25">
      <c r="H5" s="2" t="s">
        <v>156</v>
      </c>
    </row>
    <row r="6" spans="1:8" ht="15" x14ac:dyDescent="0.25"/>
    <row r="9" spans="1:8" ht="39.950000000000003" customHeight="1" x14ac:dyDescent="0.25">
      <c r="A9" s="23" t="s">
        <v>160</v>
      </c>
      <c r="B9" s="24"/>
      <c r="C9" s="24"/>
      <c r="D9" s="24"/>
      <c r="E9" s="24"/>
      <c r="F9" s="24"/>
      <c r="G9" s="24"/>
      <c r="H9" s="24"/>
    </row>
    <row r="10" spans="1:8" ht="15" x14ac:dyDescent="0.25"/>
    <row r="11" spans="1:8" ht="19.899999999999999" customHeight="1" x14ac:dyDescent="0.25">
      <c r="A11" s="1"/>
      <c r="B11" s="1"/>
      <c r="C11" s="1"/>
      <c r="D11" s="1"/>
      <c r="E11" s="1"/>
      <c r="F11" s="1"/>
      <c r="G11" s="1"/>
      <c r="H11" s="19" t="s">
        <v>159</v>
      </c>
    </row>
    <row r="12" spans="1:8" ht="15" x14ac:dyDescent="0.25">
      <c r="A12" s="26" t="s">
        <v>1</v>
      </c>
      <c r="B12" s="28" t="s">
        <v>2</v>
      </c>
      <c r="C12" s="28" t="s">
        <v>3</v>
      </c>
      <c r="D12" s="28" t="s">
        <v>4</v>
      </c>
      <c r="E12" s="28" t="s">
        <v>5</v>
      </c>
      <c r="F12" s="25" t="s">
        <v>158</v>
      </c>
      <c r="G12" s="25" t="s">
        <v>6</v>
      </c>
      <c r="H12" s="25" t="s">
        <v>7</v>
      </c>
    </row>
    <row r="13" spans="1:8" ht="15" x14ac:dyDescent="0.25">
      <c r="A13" s="27"/>
      <c r="B13" s="28" t="s">
        <v>2</v>
      </c>
      <c r="C13" s="28" t="s">
        <v>3</v>
      </c>
      <c r="D13" s="28" t="s">
        <v>4</v>
      </c>
      <c r="E13" s="28" t="s">
        <v>5</v>
      </c>
      <c r="F13" s="25"/>
      <c r="G13" s="25" t="s">
        <v>0</v>
      </c>
      <c r="H13" s="25" t="s">
        <v>0</v>
      </c>
    </row>
    <row r="14" spans="1:8" ht="15" x14ac:dyDescent="0.25">
      <c r="A14" s="7"/>
      <c r="B14" s="7"/>
      <c r="C14" s="7"/>
      <c r="D14" s="7"/>
      <c r="E14" s="7"/>
      <c r="F14" s="7"/>
      <c r="G14" s="7"/>
      <c r="H14" s="7"/>
    </row>
    <row r="15" spans="1:8" ht="31.5" x14ac:dyDescent="0.25">
      <c r="A15" s="9" t="s">
        <v>9</v>
      </c>
      <c r="B15" s="8"/>
      <c r="C15" s="8"/>
      <c r="D15" s="8"/>
      <c r="E15" s="8"/>
      <c r="F15" s="10">
        <f>F16+F35+F40+F48+F63+F94+F100</f>
        <v>77300265</v>
      </c>
      <c r="G15" s="10">
        <f>G16+G35+G40+G48+G63+G94+G100</f>
        <v>40656899</v>
      </c>
      <c r="H15" s="10">
        <v>58553511</v>
      </c>
    </row>
    <row r="16" spans="1:8" ht="15.75" x14ac:dyDescent="0.25">
      <c r="A16" s="9" t="s">
        <v>10</v>
      </c>
      <c r="B16" s="8" t="s">
        <v>11</v>
      </c>
      <c r="C16" s="8" t="s">
        <v>12</v>
      </c>
      <c r="D16" s="8"/>
      <c r="E16" s="8"/>
      <c r="F16" s="10">
        <f>F17+F26+F29</f>
        <v>13307790</v>
      </c>
      <c r="G16" s="10">
        <f>G17+G26+G29</f>
        <v>13383639</v>
      </c>
      <c r="H16" s="10">
        <v>14084270</v>
      </c>
    </row>
    <row r="17" spans="1:8" ht="47.25" x14ac:dyDescent="0.25">
      <c r="A17" s="9" t="s">
        <v>13</v>
      </c>
      <c r="B17" s="8" t="s">
        <v>11</v>
      </c>
      <c r="C17" s="8" t="s">
        <v>14</v>
      </c>
      <c r="D17" s="8"/>
      <c r="E17" s="8"/>
      <c r="F17" s="10">
        <f>F19+F20</f>
        <v>12454270</v>
      </c>
      <c r="G17" s="10">
        <f>G19+G20</f>
        <v>13030119</v>
      </c>
      <c r="H17" s="10">
        <v>13780750</v>
      </c>
    </row>
    <row r="18" spans="1:8" ht="31.5" x14ac:dyDescent="0.25">
      <c r="A18" s="12" t="s">
        <v>15</v>
      </c>
      <c r="B18" s="11" t="s">
        <v>11</v>
      </c>
      <c r="C18" s="11" t="s">
        <v>14</v>
      </c>
      <c r="D18" s="11" t="s">
        <v>16</v>
      </c>
      <c r="E18" s="11"/>
      <c r="F18" s="13">
        <v>1411637</v>
      </c>
      <c r="G18" s="13">
        <v>1664542</v>
      </c>
      <c r="H18" s="13">
        <v>1731126</v>
      </c>
    </row>
    <row r="19" spans="1:8" ht="78.75" x14ac:dyDescent="0.25">
      <c r="A19" s="15" t="s">
        <v>17</v>
      </c>
      <c r="B19" s="14" t="s">
        <v>11</v>
      </c>
      <c r="C19" s="14" t="s">
        <v>14</v>
      </c>
      <c r="D19" s="14" t="s">
        <v>16</v>
      </c>
      <c r="E19" s="14" t="s">
        <v>18</v>
      </c>
      <c r="F19" s="16">
        <v>1411637</v>
      </c>
      <c r="G19" s="16">
        <v>1664542</v>
      </c>
      <c r="H19" s="16">
        <v>1731126</v>
      </c>
    </row>
    <row r="20" spans="1:8" ht="15.75" x14ac:dyDescent="0.25">
      <c r="A20" s="12" t="s">
        <v>19</v>
      </c>
      <c r="B20" s="11" t="s">
        <v>11</v>
      </c>
      <c r="C20" s="11" t="s">
        <v>14</v>
      </c>
      <c r="D20" s="11" t="s">
        <v>20</v>
      </c>
      <c r="E20" s="11"/>
      <c r="F20" s="13">
        <f>F21+F22+F23+F25</f>
        <v>11042633</v>
      </c>
      <c r="G20" s="13">
        <f>G21+G22+G23+G25</f>
        <v>11365577</v>
      </c>
      <c r="H20" s="13">
        <v>12049624</v>
      </c>
    </row>
    <row r="21" spans="1:8" ht="63" x14ac:dyDescent="0.25">
      <c r="A21" s="15" t="s">
        <v>21</v>
      </c>
      <c r="B21" s="14" t="s">
        <v>11</v>
      </c>
      <c r="C21" s="14" t="s">
        <v>14</v>
      </c>
      <c r="D21" s="14" t="s">
        <v>20</v>
      </c>
      <c r="E21" s="14" t="s">
        <v>18</v>
      </c>
      <c r="F21" s="16">
        <v>8920683</v>
      </c>
      <c r="G21" s="16">
        <v>9161177</v>
      </c>
      <c r="H21" s="16">
        <v>9527624</v>
      </c>
    </row>
    <row r="22" spans="1:8" ht="47.25" x14ac:dyDescent="0.25">
      <c r="A22" s="17" t="s">
        <v>22</v>
      </c>
      <c r="B22" s="14" t="s">
        <v>11</v>
      </c>
      <c r="C22" s="14" t="s">
        <v>14</v>
      </c>
      <c r="D22" s="14" t="s">
        <v>20</v>
      </c>
      <c r="E22" s="14" t="s">
        <v>23</v>
      </c>
      <c r="F22" s="16">
        <v>2056950</v>
      </c>
      <c r="G22" s="16">
        <v>2194400</v>
      </c>
      <c r="H22" s="16">
        <v>2512000</v>
      </c>
    </row>
    <row r="23" spans="1:8" ht="31.5" x14ac:dyDescent="0.25">
      <c r="A23" s="17" t="s">
        <v>24</v>
      </c>
      <c r="B23" s="14" t="s">
        <v>11</v>
      </c>
      <c r="C23" s="14" t="s">
        <v>14</v>
      </c>
      <c r="D23" s="14" t="s">
        <v>20</v>
      </c>
      <c r="E23" s="14" t="s">
        <v>25</v>
      </c>
      <c r="F23" s="16">
        <f>10000+5000</f>
        <v>15000</v>
      </c>
      <c r="G23" s="16">
        <v>10000</v>
      </c>
      <c r="H23" s="16">
        <v>10000</v>
      </c>
    </row>
    <row r="24" spans="1:8" ht="31.5" x14ac:dyDescent="0.25">
      <c r="A24" s="12" t="s">
        <v>26</v>
      </c>
      <c r="B24" s="11" t="s">
        <v>11</v>
      </c>
      <c r="C24" s="11" t="s">
        <v>14</v>
      </c>
      <c r="D24" s="11" t="s">
        <v>27</v>
      </c>
      <c r="E24" s="11"/>
      <c r="F24" s="13">
        <v>50000</v>
      </c>
      <c r="G24" s="13"/>
      <c r="H24" s="13"/>
    </row>
    <row r="25" spans="1:8" ht="31.5" x14ac:dyDescent="0.25">
      <c r="A25" s="17" t="s">
        <v>28</v>
      </c>
      <c r="B25" s="14" t="s">
        <v>11</v>
      </c>
      <c r="C25" s="14" t="s">
        <v>14</v>
      </c>
      <c r="D25" s="14" t="s">
        <v>27</v>
      </c>
      <c r="E25" s="14" t="s">
        <v>29</v>
      </c>
      <c r="F25" s="16">
        <v>50000</v>
      </c>
      <c r="G25" s="16"/>
      <c r="H25" s="16"/>
    </row>
    <row r="26" spans="1:8" ht="15.75" x14ac:dyDescent="0.25">
      <c r="A26" s="9" t="s">
        <v>30</v>
      </c>
      <c r="B26" s="8" t="s">
        <v>11</v>
      </c>
      <c r="C26" s="8" t="s">
        <v>31</v>
      </c>
      <c r="D26" s="8"/>
      <c r="E26" s="8"/>
      <c r="F26" s="10">
        <v>50000</v>
      </c>
      <c r="G26" s="10">
        <v>50000</v>
      </c>
      <c r="H26" s="10"/>
    </row>
    <row r="27" spans="1:8" ht="15.75" x14ac:dyDescent="0.25">
      <c r="A27" s="12" t="s">
        <v>32</v>
      </c>
      <c r="B27" s="11" t="s">
        <v>11</v>
      </c>
      <c r="C27" s="11" t="s">
        <v>31</v>
      </c>
      <c r="D27" s="11" t="s">
        <v>33</v>
      </c>
      <c r="E27" s="11"/>
      <c r="F27" s="13">
        <v>50000</v>
      </c>
      <c r="G27" s="13">
        <v>50000</v>
      </c>
      <c r="H27" s="13"/>
    </row>
    <row r="28" spans="1:8" ht="31.5" x14ac:dyDescent="0.25">
      <c r="A28" s="17" t="s">
        <v>34</v>
      </c>
      <c r="B28" s="14" t="s">
        <v>11</v>
      </c>
      <c r="C28" s="14" t="s">
        <v>31</v>
      </c>
      <c r="D28" s="14" t="s">
        <v>33</v>
      </c>
      <c r="E28" s="14" t="s">
        <v>25</v>
      </c>
      <c r="F28" s="16">
        <v>50000</v>
      </c>
      <c r="G28" s="16">
        <v>50000</v>
      </c>
      <c r="H28" s="16"/>
    </row>
    <row r="29" spans="1:8" ht="15.75" x14ac:dyDescent="0.25">
      <c r="A29" s="9" t="s">
        <v>35</v>
      </c>
      <c r="B29" s="8" t="s">
        <v>11</v>
      </c>
      <c r="C29" s="8" t="s">
        <v>36</v>
      </c>
      <c r="D29" s="8"/>
      <c r="E29" s="8"/>
      <c r="F29" s="10">
        <f>F30+F33</f>
        <v>803520</v>
      </c>
      <c r="G29" s="10">
        <v>303520</v>
      </c>
      <c r="H29" s="10">
        <v>303520</v>
      </c>
    </row>
    <row r="30" spans="1:8" ht="15.75" x14ac:dyDescent="0.25">
      <c r="A30" s="12" t="s">
        <v>37</v>
      </c>
      <c r="B30" s="11" t="s">
        <v>11</v>
      </c>
      <c r="C30" s="11" t="s">
        <v>36</v>
      </c>
      <c r="D30" s="11" t="s">
        <v>38</v>
      </c>
      <c r="E30" s="11"/>
      <c r="F30" s="13">
        <f>F31+F32</f>
        <v>800000</v>
      </c>
      <c r="G30" s="13">
        <v>300000</v>
      </c>
      <c r="H30" s="13">
        <v>300000</v>
      </c>
    </row>
    <row r="31" spans="1:8" ht="47.25" x14ac:dyDescent="0.25">
      <c r="A31" s="17" t="s">
        <v>39</v>
      </c>
      <c r="B31" s="14" t="s">
        <v>11</v>
      </c>
      <c r="C31" s="14" t="s">
        <v>36</v>
      </c>
      <c r="D31" s="14" t="s">
        <v>38</v>
      </c>
      <c r="E31" s="14" t="s">
        <v>23</v>
      </c>
      <c r="F31" s="16">
        <f>300000+400000</f>
        <v>700000</v>
      </c>
      <c r="G31" s="16">
        <v>250000</v>
      </c>
      <c r="H31" s="16">
        <v>250000</v>
      </c>
    </row>
    <row r="32" spans="1:8" ht="31.5" x14ac:dyDescent="0.25">
      <c r="A32" s="17" t="s">
        <v>40</v>
      </c>
      <c r="B32" s="14" t="s">
        <v>11</v>
      </c>
      <c r="C32" s="14" t="s">
        <v>36</v>
      </c>
      <c r="D32" s="14" t="s">
        <v>38</v>
      </c>
      <c r="E32" s="14" t="s">
        <v>25</v>
      </c>
      <c r="F32" s="16">
        <f>75000+25000</f>
        <v>100000</v>
      </c>
      <c r="G32" s="16">
        <v>50000</v>
      </c>
      <c r="H32" s="16">
        <v>50000</v>
      </c>
    </row>
    <row r="33" spans="1:8" ht="47.25" x14ac:dyDescent="0.25">
      <c r="A33" s="12" t="s">
        <v>41</v>
      </c>
      <c r="B33" s="11" t="s">
        <v>11</v>
      </c>
      <c r="C33" s="11" t="s">
        <v>36</v>
      </c>
      <c r="D33" s="11" t="s">
        <v>42</v>
      </c>
      <c r="E33" s="11"/>
      <c r="F33" s="13">
        <v>3520</v>
      </c>
      <c r="G33" s="13">
        <v>3520</v>
      </c>
      <c r="H33" s="13">
        <v>3520</v>
      </c>
    </row>
    <row r="34" spans="1:8" ht="63" x14ac:dyDescent="0.25">
      <c r="A34" s="17" t="s">
        <v>43</v>
      </c>
      <c r="B34" s="14" t="s">
        <v>11</v>
      </c>
      <c r="C34" s="14" t="s">
        <v>36</v>
      </c>
      <c r="D34" s="14" t="s">
        <v>42</v>
      </c>
      <c r="E34" s="14" t="s">
        <v>23</v>
      </c>
      <c r="F34" s="16">
        <v>3520</v>
      </c>
      <c r="G34" s="16">
        <v>3520</v>
      </c>
      <c r="H34" s="16">
        <v>3520</v>
      </c>
    </row>
    <row r="35" spans="1:8" ht="15.75" x14ac:dyDescent="0.25">
      <c r="A35" s="9" t="s">
        <v>44</v>
      </c>
      <c r="B35" s="8" t="s">
        <v>45</v>
      </c>
      <c r="C35" s="8" t="s">
        <v>12</v>
      </c>
      <c r="D35" s="8"/>
      <c r="E35" s="8"/>
      <c r="F35" s="10">
        <v>297400</v>
      </c>
      <c r="G35" s="10">
        <v>297400</v>
      </c>
      <c r="H35" s="10">
        <v>297400</v>
      </c>
    </row>
    <row r="36" spans="1:8" ht="15.75" x14ac:dyDescent="0.25">
      <c r="A36" s="9" t="s">
        <v>46</v>
      </c>
      <c r="B36" s="8" t="s">
        <v>45</v>
      </c>
      <c r="C36" s="8" t="s">
        <v>47</v>
      </c>
      <c r="D36" s="8"/>
      <c r="E36" s="8"/>
      <c r="F36" s="10">
        <v>297400</v>
      </c>
      <c r="G36" s="10">
        <v>297400</v>
      </c>
      <c r="H36" s="10">
        <v>297400</v>
      </c>
    </row>
    <row r="37" spans="1:8" ht="31.5" x14ac:dyDescent="0.25">
      <c r="A37" s="12" t="s">
        <v>48</v>
      </c>
      <c r="B37" s="11" t="s">
        <v>45</v>
      </c>
      <c r="C37" s="11" t="s">
        <v>47</v>
      </c>
      <c r="D37" s="11" t="s">
        <v>49</v>
      </c>
      <c r="E37" s="11"/>
      <c r="F37" s="13">
        <v>297400</v>
      </c>
      <c r="G37" s="13">
        <v>297400</v>
      </c>
      <c r="H37" s="13">
        <v>297400</v>
      </c>
    </row>
    <row r="38" spans="1:8" ht="78.75" x14ac:dyDescent="0.25">
      <c r="A38" s="15" t="s">
        <v>50</v>
      </c>
      <c r="B38" s="14" t="s">
        <v>45</v>
      </c>
      <c r="C38" s="14" t="s">
        <v>47</v>
      </c>
      <c r="D38" s="14" t="s">
        <v>49</v>
      </c>
      <c r="E38" s="14" t="s">
        <v>18</v>
      </c>
      <c r="F38" s="16">
        <v>268200</v>
      </c>
      <c r="G38" s="16">
        <v>268200</v>
      </c>
      <c r="H38" s="16">
        <v>268200</v>
      </c>
    </row>
    <row r="39" spans="1:8" ht="47.25" x14ac:dyDescent="0.25">
      <c r="A39" s="17" t="s">
        <v>51</v>
      </c>
      <c r="B39" s="14" t="s">
        <v>45</v>
      </c>
      <c r="C39" s="14" t="s">
        <v>47</v>
      </c>
      <c r="D39" s="14" t="s">
        <v>49</v>
      </c>
      <c r="E39" s="14" t="s">
        <v>23</v>
      </c>
      <c r="F39" s="16">
        <v>29200</v>
      </c>
      <c r="G39" s="16">
        <v>29200</v>
      </c>
      <c r="H39" s="16">
        <v>29200</v>
      </c>
    </row>
    <row r="40" spans="1:8" ht="31.5" x14ac:dyDescent="0.25">
      <c r="A40" s="9" t="s">
        <v>52</v>
      </c>
      <c r="B40" s="8" t="s">
        <v>47</v>
      </c>
      <c r="C40" s="8" t="s">
        <v>12</v>
      </c>
      <c r="D40" s="8"/>
      <c r="E40" s="8"/>
      <c r="F40" s="10">
        <v>420000</v>
      </c>
      <c r="G40" s="10">
        <v>295000</v>
      </c>
      <c r="H40" s="10">
        <v>295000</v>
      </c>
    </row>
    <row r="41" spans="1:8" ht="15.75" x14ac:dyDescent="0.25">
      <c r="A41" s="9" t="s">
        <v>53</v>
      </c>
      <c r="B41" s="8" t="s">
        <v>47</v>
      </c>
      <c r="C41" s="8" t="s">
        <v>54</v>
      </c>
      <c r="D41" s="8"/>
      <c r="E41" s="8"/>
      <c r="F41" s="10">
        <v>420000</v>
      </c>
      <c r="G41" s="10">
        <v>295000</v>
      </c>
      <c r="H41" s="10">
        <v>295000</v>
      </c>
    </row>
    <row r="42" spans="1:8" ht="15.75" x14ac:dyDescent="0.25">
      <c r="A42" s="12" t="s">
        <v>55</v>
      </c>
      <c r="B42" s="11" t="s">
        <v>47</v>
      </c>
      <c r="C42" s="11" t="s">
        <v>54</v>
      </c>
      <c r="D42" s="11" t="s">
        <v>56</v>
      </c>
      <c r="E42" s="11"/>
      <c r="F42" s="13">
        <v>290000</v>
      </c>
      <c r="G42" s="13">
        <v>170000</v>
      </c>
      <c r="H42" s="13">
        <v>170000</v>
      </c>
    </row>
    <row r="43" spans="1:8" ht="47.25" x14ac:dyDescent="0.25">
      <c r="A43" s="17" t="s">
        <v>57</v>
      </c>
      <c r="B43" s="14" t="s">
        <v>47</v>
      </c>
      <c r="C43" s="14" t="s">
        <v>54</v>
      </c>
      <c r="D43" s="14" t="s">
        <v>56</v>
      </c>
      <c r="E43" s="14" t="s">
        <v>23</v>
      </c>
      <c r="F43" s="16">
        <v>290000</v>
      </c>
      <c r="G43" s="16">
        <v>170000</v>
      </c>
      <c r="H43" s="16">
        <v>170000</v>
      </c>
    </row>
    <row r="44" spans="1:8" ht="31.5" x14ac:dyDescent="0.25">
      <c r="A44" s="12" t="s">
        <v>58</v>
      </c>
      <c r="B44" s="11" t="s">
        <v>47</v>
      </c>
      <c r="C44" s="11" t="s">
        <v>54</v>
      </c>
      <c r="D44" s="11" t="s">
        <v>59</v>
      </c>
      <c r="E44" s="11"/>
      <c r="F44" s="13">
        <v>90000</v>
      </c>
      <c r="G44" s="13">
        <v>85000</v>
      </c>
      <c r="H44" s="13">
        <v>85000</v>
      </c>
    </row>
    <row r="45" spans="1:8" ht="47.25" x14ac:dyDescent="0.25">
      <c r="A45" s="17" t="s">
        <v>60</v>
      </c>
      <c r="B45" s="14" t="s">
        <v>47</v>
      </c>
      <c r="C45" s="14" t="s">
        <v>54</v>
      </c>
      <c r="D45" s="14" t="s">
        <v>59</v>
      </c>
      <c r="E45" s="14" t="s">
        <v>23</v>
      </c>
      <c r="F45" s="16">
        <v>90000</v>
      </c>
      <c r="G45" s="16">
        <v>85000</v>
      </c>
      <c r="H45" s="16">
        <v>85000</v>
      </c>
    </row>
    <row r="46" spans="1:8" ht="31.5" x14ac:dyDescent="0.25">
      <c r="A46" s="12" t="s">
        <v>61</v>
      </c>
      <c r="B46" s="11" t="s">
        <v>47</v>
      </c>
      <c r="C46" s="11" t="s">
        <v>54</v>
      </c>
      <c r="D46" s="11" t="s">
        <v>62</v>
      </c>
      <c r="E46" s="11"/>
      <c r="F46" s="13">
        <v>40000</v>
      </c>
      <c r="G46" s="13">
        <v>40000</v>
      </c>
      <c r="H46" s="13">
        <v>40000</v>
      </c>
    </row>
    <row r="47" spans="1:8" ht="47.25" x14ac:dyDescent="0.25">
      <c r="A47" s="17" t="s">
        <v>63</v>
      </c>
      <c r="B47" s="14" t="s">
        <v>47</v>
      </c>
      <c r="C47" s="14" t="s">
        <v>54</v>
      </c>
      <c r="D47" s="14" t="s">
        <v>62</v>
      </c>
      <c r="E47" s="14" t="s">
        <v>23</v>
      </c>
      <c r="F47" s="16">
        <v>40000</v>
      </c>
      <c r="G47" s="16">
        <v>40000</v>
      </c>
      <c r="H47" s="16">
        <v>40000</v>
      </c>
    </row>
    <row r="48" spans="1:8" ht="15.75" x14ac:dyDescent="0.25">
      <c r="A48" s="9" t="s">
        <v>64</v>
      </c>
      <c r="B48" s="8" t="s">
        <v>14</v>
      </c>
      <c r="C48" s="8" t="s">
        <v>12</v>
      </c>
      <c r="D48" s="8"/>
      <c r="E48" s="8"/>
      <c r="F48" s="10">
        <f>F49+F54</f>
        <v>4890000</v>
      </c>
      <c r="G48" s="10">
        <v>2970000</v>
      </c>
      <c r="H48" s="10">
        <v>2770581</v>
      </c>
    </row>
    <row r="49" spans="1:8" ht="15.75" x14ac:dyDescent="0.25">
      <c r="A49" s="9" t="s">
        <v>65</v>
      </c>
      <c r="B49" s="8" t="s">
        <v>14</v>
      </c>
      <c r="C49" s="8" t="s">
        <v>66</v>
      </c>
      <c r="D49" s="8"/>
      <c r="E49" s="8"/>
      <c r="F49" s="10">
        <f>F50+F52</f>
        <v>1770000</v>
      </c>
      <c r="G49" s="10">
        <v>920000</v>
      </c>
      <c r="H49" s="10">
        <v>720581</v>
      </c>
    </row>
    <row r="50" spans="1:8" ht="31.5" x14ac:dyDescent="0.25">
      <c r="A50" s="12" t="s">
        <v>67</v>
      </c>
      <c r="B50" s="11" t="s">
        <v>14</v>
      </c>
      <c r="C50" s="11" t="s">
        <v>66</v>
      </c>
      <c r="D50" s="11" t="s">
        <v>68</v>
      </c>
      <c r="E50" s="11"/>
      <c r="F50" s="13">
        <f>F51</f>
        <v>1000388.4</v>
      </c>
      <c r="G50" s="13">
        <v>920000</v>
      </c>
      <c r="H50" s="13">
        <v>720581</v>
      </c>
    </row>
    <row r="51" spans="1:8" ht="47.25" x14ac:dyDescent="0.25">
      <c r="A51" s="17" t="s">
        <v>69</v>
      </c>
      <c r="B51" s="14" t="s">
        <v>14</v>
      </c>
      <c r="C51" s="14" t="s">
        <v>66</v>
      </c>
      <c r="D51" s="14" t="s">
        <v>68</v>
      </c>
      <c r="E51" s="14" t="s">
        <v>23</v>
      </c>
      <c r="F51" s="16">
        <v>1000388.4</v>
      </c>
      <c r="G51" s="16">
        <v>920000</v>
      </c>
      <c r="H51" s="16">
        <v>720581</v>
      </c>
    </row>
    <row r="52" spans="1:8" ht="31.5" x14ac:dyDescent="0.25">
      <c r="A52" s="12" t="s">
        <v>70</v>
      </c>
      <c r="B52" s="11" t="s">
        <v>14</v>
      </c>
      <c r="C52" s="11" t="s">
        <v>66</v>
      </c>
      <c r="D52" s="11" t="s">
        <v>71</v>
      </c>
      <c r="E52" s="11"/>
      <c r="F52" s="13">
        <f>F53</f>
        <v>769611.6</v>
      </c>
      <c r="G52" s="13"/>
      <c r="H52" s="13"/>
    </row>
    <row r="53" spans="1:8" ht="47.25" x14ac:dyDescent="0.25">
      <c r="A53" s="17" t="s">
        <v>72</v>
      </c>
      <c r="B53" s="14" t="s">
        <v>14</v>
      </c>
      <c r="C53" s="14" t="s">
        <v>66</v>
      </c>
      <c r="D53" s="14" t="s">
        <v>71</v>
      </c>
      <c r="E53" s="14" t="s">
        <v>23</v>
      </c>
      <c r="F53" s="16">
        <f>600000+169611.6</f>
        <v>769611.6</v>
      </c>
      <c r="G53" s="16"/>
      <c r="H53" s="16"/>
    </row>
    <row r="54" spans="1:8" ht="15.75" x14ac:dyDescent="0.25">
      <c r="A54" s="9" t="s">
        <v>73</v>
      </c>
      <c r="B54" s="8" t="s">
        <v>14</v>
      </c>
      <c r="C54" s="8" t="s">
        <v>74</v>
      </c>
      <c r="D54" s="8"/>
      <c r="E54" s="8"/>
      <c r="F54" s="10">
        <f>F55+F57+F59+F61</f>
        <v>3120000</v>
      </c>
      <c r="G54" s="10">
        <v>2050000</v>
      </c>
      <c r="H54" s="10">
        <v>2050000</v>
      </c>
    </row>
    <row r="55" spans="1:8" ht="31.5" x14ac:dyDescent="0.25">
      <c r="A55" s="12" t="s">
        <v>75</v>
      </c>
      <c r="B55" s="11" t="s">
        <v>14</v>
      </c>
      <c r="C55" s="11" t="s">
        <v>74</v>
      </c>
      <c r="D55" s="11" t="s">
        <v>76</v>
      </c>
      <c r="E55" s="11"/>
      <c r="F55" s="13">
        <f>F56</f>
        <v>1470000</v>
      </c>
      <c r="G55" s="13">
        <v>1200000</v>
      </c>
      <c r="H55" s="13">
        <v>1200000</v>
      </c>
    </row>
    <row r="56" spans="1:8" ht="47.25" x14ac:dyDescent="0.25">
      <c r="A56" s="17" t="s">
        <v>77</v>
      </c>
      <c r="B56" s="14" t="s">
        <v>14</v>
      </c>
      <c r="C56" s="14" t="s">
        <v>74</v>
      </c>
      <c r="D56" s="14" t="s">
        <v>76</v>
      </c>
      <c r="E56" s="14" t="s">
        <v>23</v>
      </c>
      <c r="F56" s="16">
        <f>1900000-430000</f>
        <v>1470000</v>
      </c>
      <c r="G56" s="16">
        <v>1200000</v>
      </c>
      <c r="H56" s="16">
        <v>1200000</v>
      </c>
    </row>
    <row r="57" spans="1:8" ht="31.5" x14ac:dyDescent="0.25">
      <c r="A57" s="12" t="s">
        <v>78</v>
      </c>
      <c r="B57" s="11" t="s">
        <v>14</v>
      </c>
      <c r="C57" s="11" t="s">
        <v>74</v>
      </c>
      <c r="D57" s="11" t="s">
        <v>79</v>
      </c>
      <c r="E57" s="11"/>
      <c r="F57" s="13">
        <v>1100000</v>
      </c>
      <c r="G57" s="13">
        <v>500000</v>
      </c>
      <c r="H57" s="13">
        <v>500000</v>
      </c>
    </row>
    <row r="58" spans="1:8" ht="63" x14ac:dyDescent="0.25">
      <c r="A58" s="17" t="s">
        <v>80</v>
      </c>
      <c r="B58" s="14" t="s">
        <v>14</v>
      </c>
      <c r="C58" s="14" t="s">
        <v>74</v>
      </c>
      <c r="D58" s="14" t="s">
        <v>79</v>
      </c>
      <c r="E58" s="14" t="s">
        <v>23</v>
      </c>
      <c r="F58" s="16">
        <v>1100000</v>
      </c>
      <c r="G58" s="16">
        <v>500000</v>
      </c>
      <c r="H58" s="16">
        <v>500000</v>
      </c>
    </row>
    <row r="59" spans="1:8" ht="31.5" x14ac:dyDescent="0.25">
      <c r="A59" s="12" t="s">
        <v>81</v>
      </c>
      <c r="B59" s="11" t="s">
        <v>14</v>
      </c>
      <c r="C59" s="11" t="s">
        <v>74</v>
      </c>
      <c r="D59" s="11" t="s">
        <v>82</v>
      </c>
      <c r="E59" s="11"/>
      <c r="F59" s="13">
        <v>500000</v>
      </c>
      <c r="G59" s="13">
        <v>300000</v>
      </c>
      <c r="H59" s="13">
        <v>300000</v>
      </c>
    </row>
    <row r="60" spans="1:8" ht="47.25" x14ac:dyDescent="0.25">
      <c r="A60" s="17" t="s">
        <v>83</v>
      </c>
      <c r="B60" s="14" t="s">
        <v>14</v>
      </c>
      <c r="C60" s="14" t="s">
        <v>74</v>
      </c>
      <c r="D60" s="14" t="s">
        <v>82</v>
      </c>
      <c r="E60" s="14" t="s">
        <v>23</v>
      </c>
      <c r="F60" s="16">
        <v>500000</v>
      </c>
      <c r="G60" s="16">
        <v>300000</v>
      </c>
      <c r="H60" s="16">
        <v>300000</v>
      </c>
    </row>
    <row r="61" spans="1:8" ht="47.25" x14ac:dyDescent="0.25">
      <c r="A61" s="12" t="s">
        <v>84</v>
      </c>
      <c r="B61" s="11" t="s">
        <v>14</v>
      </c>
      <c r="C61" s="11" t="s">
        <v>74</v>
      </c>
      <c r="D61" s="11" t="s">
        <v>85</v>
      </c>
      <c r="E61" s="11"/>
      <c r="F61" s="13">
        <v>50000</v>
      </c>
      <c r="G61" s="13">
        <v>50000</v>
      </c>
      <c r="H61" s="13">
        <v>50000</v>
      </c>
    </row>
    <row r="62" spans="1:8" ht="63" x14ac:dyDescent="0.25">
      <c r="A62" s="15" t="s">
        <v>86</v>
      </c>
      <c r="B62" s="14" t="s">
        <v>14</v>
      </c>
      <c r="C62" s="14" t="s">
        <v>74</v>
      </c>
      <c r="D62" s="14" t="s">
        <v>85</v>
      </c>
      <c r="E62" s="14" t="s">
        <v>23</v>
      </c>
      <c r="F62" s="16">
        <v>50000</v>
      </c>
      <c r="G62" s="16">
        <v>50000</v>
      </c>
      <c r="H62" s="16">
        <v>50000</v>
      </c>
    </row>
    <row r="63" spans="1:8" ht="15.75" x14ac:dyDescent="0.25">
      <c r="A63" s="9" t="s">
        <v>87</v>
      </c>
      <c r="B63" s="8" t="s">
        <v>88</v>
      </c>
      <c r="C63" s="8" t="s">
        <v>12</v>
      </c>
      <c r="D63" s="8"/>
      <c r="E63" s="8"/>
      <c r="F63" s="10">
        <f>F64+F71+F78</f>
        <v>50091361.140000001</v>
      </c>
      <c r="G63" s="10">
        <f>G64+G71+G78</f>
        <v>17816600</v>
      </c>
      <c r="H63" s="10">
        <v>35112000</v>
      </c>
    </row>
    <row r="64" spans="1:8" ht="15.75" x14ac:dyDescent="0.25">
      <c r="A64" s="9" t="s">
        <v>89</v>
      </c>
      <c r="B64" s="8" t="s">
        <v>88</v>
      </c>
      <c r="C64" s="8" t="s">
        <v>11</v>
      </c>
      <c r="D64" s="8"/>
      <c r="E64" s="8"/>
      <c r="F64" s="10">
        <f>F70+F68+F66</f>
        <v>1509432</v>
      </c>
      <c r="G64" s="10">
        <f>G70+G68+G66</f>
        <v>380000</v>
      </c>
      <c r="H64" s="10">
        <v>382000</v>
      </c>
    </row>
    <row r="65" spans="1:8" ht="15.75" x14ac:dyDescent="0.25">
      <c r="A65" s="12" t="s">
        <v>90</v>
      </c>
      <c r="B65" s="11" t="s">
        <v>88</v>
      </c>
      <c r="C65" s="11" t="s">
        <v>11</v>
      </c>
      <c r="D65" s="11" t="s">
        <v>91</v>
      </c>
      <c r="E65" s="11"/>
      <c r="F65" s="13">
        <v>40000</v>
      </c>
      <c r="G65" s="13">
        <v>40000</v>
      </c>
      <c r="H65" s="13">
        <v>40000</v>
      </c>
    </row>
    <row r="66" spans="1:8" ht="31.5" x14ac:dyDescent="0.25">
      <c r="A66" s="17" t="s">
        <v>92</v>
      </c>
      <c r="B66" s="14" t="s">
        <v>88</v>
      </c>
      <c r="C66" s="14" t="s">
        <v>11</v>
      </c>
      <c r="D66" s="14" t="s">
        <v>91</v>
      </c>
      <c r="E66" s="14" t="s">
        <v>23</v>
      </c>
      <c r="F66" s="16">
        <v>40000</v>
      </c>
      <c r="G66" s="16">
        <v>40000</v>
      </c>
      <c r="H66" s="16">
        <v>40000</v>
      </c>
    </row>
    <row r="67" spans="1:8" ht="31.5" x14ac:dyDescent="0.25">
      <c r="A67" s="12" t="s">
        <v>93</v>
      </c>
      <c r="B67" s="11" t="s">
        <v>88</v>
      </c>
      <c r="C67" s="11" t="s">
        <v>11</v>
      </c>
      <c r="D67" s="11" t="s">
        <v>94</v>
      </c>
      <c r="E67" s="11"/>
      <c r="F67" s="13">
        <f>700200+751700</f>
        <v>1451900</v>
      </c>
      <c r="G67" s="13">
        <v>320000</v>
      </c>
      <c r="H67" s="13">
        <v>320000</v>
      </c>
    </row>
    <row r="68" spans="1:8" ht="47.25" x14ac:dyDescent="0.25">
      <c r="A68" s="17" t="s">
        <v>95</v>
      </c>
      <c r="B68" s="14" t="s">
        <v>88</v>
      </c>
      <c r="C68" s="14" t="s">
        <v>11</v>
      </c>
      <c r="D68" s="14" t="s">
        <v>94</v>
      </c>
      <c r="E68" s="14" t="s">
        <v>23</v>
      </c>
      <c r="F68" s="16">
        <f>700200+751700</f>
        <v>1451900</v>
      </c>
      <c r="G68" s="16">
        <v>320000</v>
      </c>
      <c r="H68" s="16">
        <v>320000</v>
      </c>
    </row>
    <row r="69" spans="1:8" ht="15.75" x14ac:dyDescent="0.25">
      <c r="A69" s="12" t="s">
        <v>37</v>
      </c>
      <c r="B69" s="11" t="s">
        <v>88</v>
      </c>
      <c r="C69" s="11" t="s">
        <v>11</v>
      </c>
      <c r="D69" s="11" t="s">
        <v>38</v>
      </c>
      <c r="E69" s="11"/>
      <c r="F69" s="13">
        <v>17532</v>
      </c>
      <c r="G69" s="13">
        <v>20000</v>
      </c>
      <c r="H69" s="13">
        <v>22000</v>
      </c>
    </row>
    <row r="70" spans="1:8" ht="47.25" x14ac:dyDescent="0.25">
      <c r="A70" s="17" t="s">
        <v>39</v>
      </c>
      <c r="B70" s="14" t="s">
        <v>88</v>
      </c>
      <c r="C70" s="14" t="s">
        <v>11</v>
      </c>
      <c r="D70" s="14" t="s">
        <v>38</v>
      </c>
      <c r="E70" s="14" t="s">
        <v>23</v>
      </c>
      <c r="F70" s="16">
        <v>17532</v>
      </c>
      <c r="G70" s="16">
        <v>20000</v>
      </c>
      <c r="H70" s="16">
        <v>22000</v>
      </c>
    </row>
    <row r="71" spans="1:8" ht="15.75" x14ac:dyDescent="0.25">
      <c r="A71" s="9" t="s">
        <v>96</v>
      </c>
      <c r="B71" s="8" t="s">
        <v>88</v>
      </c>
      <c r="C71" s="8" t="s">
        <v>45</v>
      </c>
      <c r="D71" s="8"/>
      <c r="E71" s="8"/>
      <c r="F71" s="10">
        <f>F73+F75+F77</f>
        <v>40814110</v>
      </c>
      <c r="G71" s="10">
        <f>G73+G75+G77</f>
        <v>11786600</v>
      </c>
      <c r="H71" s="10">
        <v>29060000</v>
      </c>
    </row>
    <row r="72" spans="1:8" ht="15.75" x14ac:dyDescent="0.25">
      <c r="A72" s="12" t="s">
        <v>97</v>
      </c>
      <c r="B72" s="11" t="s">
        <v>88</v>
      </c>
      <c r="C72" s="11" t="s">
        <v>45</v>
      </c>
      <c r="D72" s="11" t="s">
        <v>98</v>
      </c>
      <c r="E72" s="11"/>
      <c r="F72" s="13">
        <v>160000</v>
      </c>
      <c r="G72" s="13">
        <v>160000</v>
      </c>
      <c r="H72" s="13">
        <v>160000</v>
      </c>
    </row>
    <row r="73" spans="1:8" ht="47.25" x14ac:dyDescent="0.25">
      <c r="A73" s="17" t="s">
        <v>99</v>
      </c>
      <c r="B73" s="14" t="s">
        <v>88</v>
      </c>
      <c r="C73" s="14" t="s">
        <v>45</v>
      </c>
      <c r="D73" s="14" t="s">
        <v>98</v>
      </c>
      <c r="E73" s="14" t="s">
        <v>23</v>
      </c>
      <c r="F73" s="16">
        <v>160000</v>
      </c>
      <c r="G73" s="16">
        <v>160000</v>
      </c>
      <c r="H73" s="16">
        <v>160000</v>
      </c>
    </row>
    <row r="74" spans="1:8" ht="31.5" x14ac:dyDescent="0.25">
      <c r="A74" s="12" t="s">
        <v>100</v>
      </c>
      <c r="B74" s="11" t="s">
        <v>88</v>
      </c>
      <c r="C74" s="11" t="s">
        <v>45</v>
      </c>
      <c r="D74" s="11" t="s">
        <v>101</v>
      </c>
      <c r="E74" s="11"/>
      <c r="F74" s="13">
        <v>200000</v>
      </c>
      <c r="G74" s="13">
        <v>200000</v>
      </c>
      <c r="H74" s="13">
        <v>170000</v>
      </c>
    </row>
    <row r="75" spans="1:8" ht="47.25" x14ac:dyDescent="0.25">
      <c r="A75" s="17" t="s">
        <v>102</v>
      </c>
      <c r="B75" s="14" t="s">
        <v>88</v>
      </c>
      <c r="C75" s="14" t="s">
        <v>45</v>
      </c>
      <c r="D75" s="14" t="s">
        <v>101</v>
      </c>
      <c r="E75" s="14" t="s">
        <v>103</v>
      </c>
      <c r="F75" s="16">
        <v>200000</v>
      </c>
      <c r="G75" s="16">
        <v>200000</v>
      </c>
      <c r="H75" s="16">
        <v>170000</v>
      </c>
    </row>
    <row r="76" spans="1:8" ht="47.25" x14ac:dyDescent="0.25">
      <c r="A76" s="12" t="s">
        <v>104</v>
      </c>
      <c r="B76" s="11" t="s">
        <v>88</v>
      </c>
      <c r="C76" s="11" t="s">
        <v>45</v>
      </c>
      <c r="D76" s="11" t="s">
        <v>105</v>
      </c>
      <c r="E76" s="11"/>
      <c r="F76" s="13">
        <f>F77</f>
        <v>40454110</v>
      </c>
      <c r="G76" s="13">
        <f>G77</f>
        <v>11426600</v>
      </c>
      <c r="H76" s="13">
        <v>28730000</v>
      </c>
    </row>
    <row r="77" spans="1:8" ht="63" x14ac:dyDescent="0.25">
      <c r="A77" s="17" t="s">
        <v>106</v>
      </c>
      <c r="B77" s="14" t="s">
        <v>88</v>
      </c>
      <c r="C77" s="14" t="s">
        <v>45</v>
      </c>
      <c r="D77" s="14" t="s">
        <v>105</v>
      </c>
      <c r="E77" s="14" t="s">
        <v>103</v>
      </c>
      <c r="F77" s="16">
        <v>40454110</v>
      </c>
      <c r="G77" s="16">
        <v>11426600</v>
      </c>
      <c r="H77" s="16">
        <v>28730000</v>
      </c>
    </row>
    <row r="78" spans="1:8" ht="15.75" x14ac:dyDescent="0.25">
      <c r="A78" s="9" t="s">
        <v>107</v>
      </c>
      <c r="B78" s="8" t="s">
        <v>88</v>
      </c>
      <c r="C78" s="8" t="s">
        <v>47</v>
      </c>
      <c r="D78" s="8"/>
      <c r="E78" s="8"/>
      <c r="F78" s="10">
        <f>F79+F82+F84+F86+F88+F90+F92</f>
        <v>7767819.1400000006</v>
      </c>
      <c r="G78" s="10">
        <v>5650000</v>
      </c>
      <c r="H78" s="10">
        <v>5670000</v>
      </c>
    </row>
    <row r="79" spans="1:8" ht="15.75" x14ac:dyDescent="0.25">
      <c r="A79" s="12" t="s">
        <v>108</v>
      </c>
      <c r="B79" s="11" t="s">
        <v>88</v>
      </c>
      <c r="C79" s="11" t="s">
        <v>47</v>
      </c>
      <c r="D79" s="11" t="s">
        <v>109</v>
      </c>
      <c r="E79" s="11"/>
      <c r="F79" s="13">
        <f>F80+F81</f>
        <v>298000</v>
      </c>
      <c r="G79" s="13">
        <v>300000</v>
      </c>
      <c r="H79" s="13">
        <v>320000</v>
      </c>
    </row>
    <row r="80" spans="1:8" ht="31.5" x14ac:dyDescent="0.25">
      <c r="A80" s="17" t="s">
        <v>110</v>
      </c>
      <c r="B80" s="14" t="s">
        <v>88</v>
      </c>
      <c r="C80" s="14" t="s">
        <v>47</v>
      </c>
      <c r="D80" s="14" t="s">
        <v>109</v>
      </c>
      <c r="E80" s="14" t="s">
        <v>23</v>
      </c>
      <c r="F80" s="16">
        <v>283000</v>
      </c>
      <c r="G80" s="16">
        <v>290000</v>
      </c>
      <c r="H80" s="16">
        <v>310000</v>
      </c>
    </row>
    <row r="81" spans="1:8" ht="31.5" x14ac:dyDescent="0.25">
      <c r="A81" s="17" t="s">
        <v>111</v>
      </c>
      <c r="B81" s="14" t="s">
        <v>88</v>
      </c>
      <c r="C81" s="14" t="s">
        <v>47</v>
      </c>
      <c r="D81" s="14" t="s">
        <v>109</v>
      </c>
      <c r="E81" s="14" t="s">
        <v>25</v>
      </c>
      <c r="F81" s="16">
        <v>15000</v>
      </c>
      <c r="G81" s="16">
        <v>10000</v>
      </c>
      <c r="H81" s="16">
        <v>10000</v>
      </c>
    </row>
    <row r="82" spans="1:8" ht="15.75" x14ac:dyDescent="0.25">
      <c r="A82" s="12" t="s">
        <v>112</v>
      </c>
      <c r="B82" s="11" t="s">
        <v>88</v>
      </c>
      <c r="C82" s="11" t="s">
        <v>47</v>
      </c>
      <c r="D82" s="11" t="s">
        <v>113</v>
      </c>
      <c r="E82" s="11"/>
      <c r="F82" s="13">
        <v>100000</v>
      </c>
      <c r="G82" s="13">
        <v>100000</v>
      </c>
      <c r="H82" s="13">
        <v>100000</v>
      </c>
    </row>
    <row r="83" spans="1:8" ht="47.25" x14ac:dyDescent="0.25">
      <c r="A83" s="17" t="s">
        <v>114</v>
      </c>
      <c r="B83" s="14" t="s">
        <v>88</v>
      </c>
      <c r="C83" s="14" t="s">
        <v>47</v>
      </c>
      <c r="D83" s="14" t="s">
        <v>113</v>
      </c>
      <c r="E83" s="14" t="s">
        <v>23</v>
      </c>
      <c r="F83" s="16">
        <v>100000</v>
      </c>
      <c r="G83" s="16">
        <v>100000</v>
      </c>
      <c r="H83" s="16">
        <v>100000</v>
      </c>
    </row>
    <row r="84" spans="1:8" ht="63" x14ac:dyDescent="0.25">
      <c r="A84" s="12" t="s">
        <v>115</v>
      </c>
      <c r="B84" s="11" t="s">
        <v>88</v>
      </c>
      <c r="C84" s="11" t="s">
        <v>47</v>
      </c>
      <c r="D84" s="11" t="s">
        <v>116</v>
      </c>
      <c r="E84" s="11"/>
      <c r="F84" s="13">
        <v>1177000</v>
      </c>
      <c r="G84" s="13"/>
      <c r="H84" s="13"/>
    </row>
    <row r="85" spans="1:8" ht="78.75" x14ac:dyDescent="0.25">
      <c r="A85" s="15" t="s">
        <v>117</v>
      </c>
      <c r="B85" s="14" t="s">
        <v>88</v>
      </c>
      <c r="C85" s="14" t="s">
        <v>47</v>
      </c>
      <c r="D85" s="14" t="s">
        <v>116</v>
      </c>
      <c r="E85" s="14" t="s">
        <v>23</v>
      </c>
      <c r="F85" s="16">
        <v>1177000</v>
      </c>
      <c r="G85" s="16"/>
      <c r="H85" s="16"/>
    </row>
    <row r="86" spans="1:8" ht="31.5" x14ac:dyDescent="0.25">
      <c r="A86" s="12" t="s">
        <v>118</v>
      </c>
      <c r="B86" s="11" t="s">
        <v>88</v>
      </c>
      <c r="C86" s="11" t="s">
        <v>47</v>
      </c>
      <c r="D86" s="11" t="s">
        <v>119</v>
      </c>
      <c r="E86" s="11"/>
      <c r="F86" s="13">
        <v>1666800</v>
      </c>
      <c r="G86" s="13">
        <v>800000</v>
      </c>
      <c r="H86" s="13">
        <v>800000</v>
      </c>
    </row>
    <row r="87" spans="1:8" ht="47.25" x14ac:dyDescent="0.25">
      <c r="A87" s="17" t="s">
        <v>120</v>
      </c>
      <c r="B87" s="14" t="s">
        <v>88</v>
      </c>
      <c r="C87" s="14" t="s">
        <v>47</v>
      </c>
      <c r="D87" s="14" t="s">
        <v>119</v>
      </c>
      <c r="E87" s="14" t="s">
        <v>23</v>
      </c>
      <c r="F87" s="16">
        <v>1666800</v>
      </c>
      <c r="G87" s="16">
        <v>800000</v>
      </c>
      <c r="H87" s="16">
        <v>800000</v>
      </c>
    </row>
    <row r="88" spans="1:8" ht="47.25" x14ac:dyDescent="0.25">
      <c r="A88" s="12" t="s">
        <v>121</v>
      </c>
      <c r="B88" s="11" t="s">
        <v>88</v>
      </c>
      <c r="C88" s="11" t="s">
        <v>47</v>
      </c>
      <c r="D88" s="11" t="s">
        <v>122</v>
      </c>
      <c r="E88" s="11"/>
      <c r="F88" s="13">
        <v>50000</v>
      </c>
      <c r="G88" s="13"/>
      <c r="H88" s="13"/>
    </row>
    <row r="89" spans="1:8" ht="63" x14ac:dyDescent="0.25">
      <c r="A89" s="17" t="s">
        <v>123</v>
      </c>
      <c r="B89" s="14" t="s">
        <v>88</v>
      </c>
      <c r="C89" s="14" t="s">
        <v>47</v>
      </c>
      <c r="D89" s="14" t="s">
        <v>122</v>
      </c>
      <c r="E89" s="14" t="s">
        <v>23</v>
      </c>
      <c r="F89" s="16">
        <v>50000</v>
      </c>
      <c r="G89" s="16"/>
      <c r="H89" s="16"/>
    </row>
    <row r="90" spans="1:8" ht="47.25" x14ac:dyDescent="0.25">
      <c r="A90" s="12" t="s">
        <v>124</v>
      </c>
      <c r="B90" s="11" t="s">
        <v>88</v>
      </c>
      <c r="C90" s="11" t="s">
        <v>47</v>
      </c>
      <c r="D90" s="11" t="s">
        <v>125</v>
      </c>
      <c r="E90" s="11"/>
      <c r="F90" s="13">
        <v>736842</v>
      </c>
      <c r="G90" s="13"/>
      <c r="H90" s="13"/>
    </row>
    <row r="91" spans="1:8" ht="63" x14ac:dyDescent="0.25">
      <c r="A91" s="17" t="s">
        <v>126</v>
      </c>
      <c r="B91" s="14" t="s">
        <v>88</v>
      </c>
      <c r="C91" s="14" t="s">
        <v>47</v>
      </c>
      <c r="D91" s="14" t="s">
        <v>125</v>
      </c>
      <c r="E91" s="14" t="s">
        <v>127</v>
      </c>
      <c r="F91" s="16">
        <v>736842</v>
      </c>
      <c r="G91" s="16"/>
      <c r="H91" s="16"/>
    </row>
    <row r="92" spans="1:8" ht="15.75" x14ac:dyDescent="0.25">
      <c r="A92" s="12" t="s">
        <v>128</v>
      </c>
      <c r="B92" s="11" t="s">
        <v>88</v>
      </c>
      <c r="C92" s="11" t="s">
        <v>47</v>
      </c>
      <c r="D92" s="11" t="s">
        <v>129</v>
      </c>
      <c r="E92" s="11"/>
      <c r="F92" s="13">
        <f>F93</f>
        <v>3739177.14</v>
      </c>
      <c r="G92" s="13">
        <v>4450000</v>
      </c>
      <c r="H92" s="13">
        <v>4450000</v>
      </c>
    </row>
    <row r="93" spans="1:8" ht="47.25" x14ac:dyDescent="0.25">
      <c r="A93" s="17" t="s">
        <v>130</v>
      </c>
      <c r="B93" s="14" t="s">
        <v>88</v>
      </c>
      <c r="C93" s="14" t="s">
        <v>47</v>
      </c>
      <c r="D93" s="14" t="s">
        <v>129</v>
      </c>
      <c r="E93" s="14" t="s">
        <v>127</v>
      </c>
      <c r="F93" s="16">
        <v>3739177.14</v>
      </c>
      <c r="G93" s="16">
        <v>4450000</v>
      </c>
      <c r="H93" s="16">
        <v>4450000</v>
      </c>
    </row>
    <row r="94" spans="1:8" ht="15.75" x14ac:dyDescent="0.25">
      <c r="A94" s="9" t="s">
        <v>131</v>
      </c>
      <c r="B94" s="8" t="s">
        <v>132</v>
      </c>
      <c r="C94" s="8" t="s">
        <v>12</v>
      </c>
      <c r="D94" s="8"/>
      <c r="E94" s="8"/>
      <c r="F94" s="10">
        <f>F95</f>
        <v>7008453.8600000003</v>
      </c>
      <c r="G94" s="10">
        <v>4520000</v>
      </c>
      <c r="H94" s="10">
        <v>4520000</v>
      </c>
    </row>
    <row r="95" spans="1:8" ht="15.75" x14ac:dyDescent="0.25">
      <c r="A95" s="9" t="s">
        <v>133</v>
      </c>
      <c r="B95" s="8" t="s">
        <v>132</v>
      </c>
      <c r="C95" s="8" t="s">
        <v>132</v>
      </c>
      <c r="D95" s="8"/>
      <c r="E95" s="8"/>
      <c r="F95" s="10">
        <f>F96+F98</f>
        <v>7008453.8600000003</v>
      </c>
      <c r="G95" s="10">
        <v>4520000</v>
      </c>
      <c r="H95" s="10">
        <v>4520000</v>
      </c>
    </row>
    <row r="96" spans="1:8" ht="47.25" x14ac:dyDescent="0.25">
      <c r="A96" s="12" t="s">
        <v>134</v>
      </c>
      <c r="B96" s="11" t="s">
        <v>132</v>
      </c>
      <c r="C96" s="11" t="s">
        <v>132</v>
      </c>
      <c r="D96" s="11" t="s">
        <v>135</v>
      </c>
      <c r="E96" s="11"/>
      <c r="F96" s="13">
        <v>1052631</v>
      </c>
      <c r="G96" s="13"/>
      <c r="H96" s="13"/>
    </row>
    <row r="97" spans="1:8" ht="63" x14ac:dyDescent="0.25">
      <c r="A97" s="17" t="s">
        <v>136</v>
      </c>
      <c r="B97" s="14" t="s">
        <v>132</v>
      </c>
      <c r="C97" s="14" t="s">
        <v>132</v>
      </c>
      <c r="D97" s="14" t="s">
        <v>135</v>
      </c>
      <c r="E97" s="14" t="s">
        <v>127</v>
      </c>
      <c r="F97" s="16">
        <v>1052631</v>
      </c>
      <c r="G97" s="16"/>
      <c r="H97" s="16"/>
    </row>
    <row r="98" spans="1:8" ht="15.75" x14ac:dyDescent="0.25">
      <c r="A98" s="12" t="s">
        <v>128</v>
      </c>
      <c r="B98" s="11" t="s">
        <v>132</v>
      </c>
      <c r="C98" s="11" t="s">
        <v>132</v>
      </c>
      <c r="D98" s="11" t="s">
        <v>129</v>
      </c>
      <c r="E98" s="11"/>
      <c r="F98" s="13">
        <f>F99</f>
        <v>5955822.8600000003</v>
      </c>
      <c r="G98" s="13">
        <v>4520000</v>
      </c>
      <c r="H98" s="13">
        <v>4520000</v>
      </c>
    </row>
    <row r="99" spans="1:8" ht="47.25" x14ac:dyDescent="0.25">
      <c r="A99" s="17" t="s">
        <v>130</v>
      </c>
      <c r="B99" s="14" t="s">
        <v>132</v>
      </c>
      <c r="C99" s="14" t="s">
        <v>132</v>
      </c>
      <c r="D99" s="14" t="s">
        <v>129</v>
      </c>
      <c r="E99" s="14" t="s">
        <v>127</v>
      </c>
      <c r="F99" s="16">
        <f>5935822.86+20000</f>
        <v>5955822.8600000003</v>
      </c>
      <c r="G99" s="16">
        <v>4520000</v>
      </c>
      <c r="H99" s="16">
        <v>4520000</v>
      </c>
    </row>
    <row r="100" spans="1:8" ht="15.75" x14ac:dyDescent="0.25">
      <c r="A100" s="9" t="s">
        <v>137</v>
      </c>
      <c r="B100" s="8" t="s">
        <v>54</v>
      </c>
      <c r="C100" s="8" t="s">
        <v>12</v>
      </c>
      <c r="D100" s="8"/>
      <c r="E100" s="8"/>
      <c r="F100" s="10">
        <v>1285260</v>
      </c>
      <c r="G100" s="10">
        <v>1374260</v>
      </c>
      <c r="H100" s="10">
        <v>1474260</v>
      </c>
    </row>
    <row r="101" spans="1:8" ht="15.75" x14ac:dyDescent="0.25">
      <c r="A101" s="9" t="s">
        <v>138</v>
      </c>
      <c r="B101" s="8" t="s">
        <v>54</v>
      </c>
      <c r="C101" s="8" t="s">
        <v>11</v>
      </c>
      <c r="D101" s="8"/>
      <c r="E101" s="8"/>
      <c r="F101" s="10">
        <v>1225000</v>
      </c>
      <c r="G101" s="10">
        <v>1300000</v>
      </c>
      <c r="H101" s="10">
        <v>1400000</v>
      </c>
    </row>
    <row r="102" spans="1:8" ht="15.75" x14ac:dyDescent="0.25">
      <c r="A102" s="12" t="s">
        <v>139</v>
      </c>
      <c r="B102" s="11" t="s">
        <v>54</v>
      </c>
      <c r="C102" s="11" t="s">
        <v>11</v>
      </c>
      <c r="D102" s="11" t="s">
        <v>140</v>
      </c>
      <c r="E102" s="11"/>
      <c r="F102" s="13">
        <v>1225000</v>
      </c>
      <c r="G102" s="13">
        <v>1300000</v>
      </c>
      <c r="H102" s="13">
        <v>1400000</v>
      </c>
    </row>
    <row r="103" spans="1:8" ht="31.5" x14ac:dyDescent="0.25">
      <c r="A103" s="17" t="s">
        <v>141</v>
      </c>
      <c r="B103" s="14" t="s">
        <v>54</v>
      </c>
      <c r="C103" s="14" t="s">
        <v>11</v>
      </c>
      <c r="D103" s="14" t="s">
        <v>140</v>
      </c>
      <c r="E103" s="14" t="s">
        <v>142</v>
      </c>
      <c r="F103" s="16">
        <v>1225000</v>
      </c>
      <c r="G103" s="16">
        <v>1300000</v>
      </c>
      <c r="H103" s="16">
        <v>1400000</v>
      </c>
    </row>
    <row r="104" spans="1:8" ht="15.75" x14ac:dyDescent="0.25">
      <c r="A104" s="9" t="s">
        <v>143</v>
      </c>
      <c r="B104" s="8" t="s">
        <v>54</v>
      </c>
      <c r="C104" s="8" t="s">
        <v>47</v>
      </c>
      <c r="D104" s="8"/>
      <c r="E104" s="8"/>
      <c r="F104" s="10">
        <v>60260</v>
      </c>
      <c r="G104" s="10">
        <v>74260</v>
      </c>
      <c r="H104" s="10">
        <v>74260</v>
      </c>
    </row>
    <row r="105" spans="1:8" ht="15.75" x14ac:dyDescent="0.25">
      <c r="A105" s="12" t="s">
        <v>144</v>
      </c>
      <c r="B105" s="11" t="s">
        <v>54</v>
      </c>
      <c r="C105" s="11" t="s">
        <v>47</v>
      </c>
      <c r="D105" s="11" t="s">
        <v>145</v>
      </c>
      <c r="E105" s="11"/>
      <c r="F105" s="13">
        <v>60260</v>
      </c>
      <c r="G105" s="13">
        <v>74260</v>
      </c>
      <c r="H105" s="13">
        <v>74260</v>
      </c>
    </row>
    <row r="106" spans="1:8" ht="31.5" x14ac:dyDescent="0.25">
      <c r="A106" s="17" t="s">
        <v>146</v>
      </c>
      <c r="B106" s="14" t="s">
        <v>54</v>
      </c>
      <c r="C106" s="14" t="s">
        <v>47</v>
      </c>
      <c r="D106" s="14" t="s">
        <v>145</v>
      </c>
      <c r="E106" s="14" t="s">
        <v>142</v>
      </c>
      <c r="F106" s="16">
        <v>60260</v>
      </c>
      <c r="G106" s="16">
        <v>74260</v>
      </c>
      <c r="H106" s="16">
        <v>74260</v>
      </c>
    </row>
    <row r="107" spans="1:8" ht="63" x14ac:dyDescent="0.25">
      <c r="A107" s="9" t="s">
        <v>147</v>
      </c>
      <c r="B107" s="8"/>
      <c r="C107" s="8"/>
      <c r="D107" s="8"/>
      <c r="E107" s="8"/>
      <c r="F107" s="10">
        <v>971165</v>
      </c>
      <c r="G107" s="10">
        <v>692000</v>
      </c>
      <c r="H107" s="10">
        <v>712000</v>
      </c>
    </row>
    <row r="108" spans="1:8" ht="15.75" x14ac:dyDescent="0.25">
      <c r="A108" s="9" t="s">
        <v>10</v>
      </c>
      <c r="B108" s="8" t="s">
        <v>11</v>
      </c>
      <c r="C108" s="8" t="s">
        <v>12</v>
      </c>
      <c r="D108" s="8"/>
      <c r="E108" s="8"/>
      <c r="F108" s="10">
        <v>971165</v>
      </c>
      <c r="G108" s="10">
        <v>692000</v>
      </c>
      <c r="H108" s="10">
        <v>712000</v>
      </c>
    </row>
    <row r="109" spans="1:8" ht="31.5" x14ac:dyDescent="0.25">
      <c r="A109" s="9" t="s">
        <v>148</v>
      </c>
      <c r="B109" s="8" t="s">
        <v>11</v>
      </c>
      <c r="C109" s="8" t="s">
        <v>45</v>
      </c>
      <c r="D109" s="8"/>
      <c r="E109" s="8"/>
      <c r="F109" s="10">
        <v>157245</v>
      </c>
      <c r="G109" s="10">
        <v>24000</v>
      </c>
      <c r="H109" s="10">
        <v>24000</v>
      </c>
    </row>
    <row r="110" spans="1:8" ht="31.5" x14ac:dyDescent="0.25">
      <c r="A110" s="12" t="s">
        <v>15</v>
      </c>
      <c r="B110" s="11" t="s">
        <v>11</v>
      </c>
      <c r="C110" s="11" t="s">
        <v>45</v>
      </c>
      <c r="D110" s="11" t="s">
        <v>16</v>
      </c>
      <c r="E110" s="11"/>
      <c r="F110" s="13">
        <v>157245</v>
      </c>
      <c r="G110" s="13">
        <v>24000</v>
      </c>
      <c r="H110" s="13">
        <v>24000</v>
      </c>
    </row>
    <row r="111" spans="1:8" ht="78.75" x14ac:dyDescent="0.25">
      <c r="A111" s="15" t="s">
        <v>17</v>
      </c>
      <c r="B111" s="14" t="s">
        <v>11</v>
      </c>
      <c r="C111" s="14" t="s">
        <v>45</v>
      </c>
      <c r="D111" s="14" t="s">
        <v>16</v>
      </c>
      <c r="E111" s="14" t="s">
        <v>18</v>
      </c>
      <c r="F111" s="16">
        <v>157245</v>
      </c>
      <c r="G111" s="16">
        <v>24000</v>
      </c>
      <c r="H111" s="16">
        <v>24000</v>
      </c>
    </row>
    <row r="112" spans="1:8" ht="47.25" x14ac:dyDescent="0.25">
      <c r="A112" s="9" t="s">
        <v>149</v>
      </c>
      <c r="B112" s="8" t="s">
        <v>11</v>
      </c>
      <c r="C112" s="8" t="s">
        <v>47</v>
      </c>
      <c r="D112" s="8"/>
      <c r="E112" s="8"/>
      <c r="F112" s="10">
        <v>663920</v>
      </c>
      <c r="G112" s="10">
        <v>668000</v>
      </c>
      <c r="H112" s="10">
        <v>688000</v>
      </c>
    </row>
    <row r="113" spans="1:8" ht="15.75" x14ac:dyDescent="0.25">
      <c r="A113" s="12" t="s">
        <v>19</v>
      </c>
      <c r="B113" s="11" t="s">
        <v>11</v>
      </c>
      <c r="C113" s="11" t="s">
        <v>47</v>
      </c>
      <c r="D113" s="11" t="s">
        <v>20</v>
      </c>
      <c r="E113" s="11"/>
      <c r="F113" s="13">
        <v>240000</v>
      </c>
      <c r="G113" s="13">
        <v>248000</v>
      </c>
      <c r="H113" s="13">
        <v>248000</v>
      </c>
    </row>
    <row r="114" spans="1:8" ht="63" x14ac:dyDescent="0.25">
      <c r="A114" s="15" t="s">
        <v>21</v>
      </c>
      <c r="B114" s="14" t="s">
        <v>11</v>
      </c>
      <c r="C114" s="14" t="s">
        <v>47</v>
      </c>
      <c r="D114" s="14" t="s">
        <v>20</v>
      </c>
      <c r="E114" s="14" t="s">
        <v>18</v>
      </c>
      <c r="F114" s="16">
        <v>210000</v>
      </c>
      <c r="G114" s="16">
        <v>216000</v>
      </c>
      <c r="H114" s="16">
        <v>216000</v>
      </c>
    </row>
    <row r="115" spans="1:8" ht="47.25" x14ac:dyDescent="0.25">
      <c r="A115" s="17" t="s">
        <v>22</v>
      </c>
      <c r="B115" s="14" t="s">
        <v>11</v>
      </c>
      <c r="C115" s="14" t="s">
        <v>47</v>
      </c>
      <c r="D115" s="14" t="s">
        <v>20</v>
      </c>
      <c r="E115" s="14" t="s">
        <v>23</v>
      </c>
      <c r="F115" s="16">
        <v>15000</v>
      </c>
      <c r="G115" s="16">
        <v>15000</v>
      </c>
      <c r="H115" s="16">
        <v>15000</v>
      </c>
    </row>
    <row r="116" spans="1:8" ht="31.5" x14ac:dyDescent="0.25">
      <c r="A116" s="17" t="s">
        <v>24</v>
      </c>
      <c r="B116" s="14" t="s">
        <v>11</v>
      </c>
      <c r="C116" s="14" t="s">
        <v>47</v>
      </c>
      <c r="D116" s="14" t="s">
        <v>20</v>
      </c>
      <c r="E116" s="14" t="s">
        <v>25</v>
      </c>
      <c r="F116" s="16">
        <v>15000</v>
      </c>
      <c r="G116" s="16">
        <v>17000</v>
      </c>
      <c r="H116" s="16">
        <v>17000</v>
      </c>
    </row>
    <row r="117" spans="1:8" ht="15.75" x14ac:dyDescent="0.25">
      <c r="A117" s="12" t="s">
        <v>37</v>
      </c>
      <c r="B117" s="11" t="s">
        <v>11</v>
      </c>
      <c r="C117" s="11" t="s">
        <v>47</v>
      </c>
      <c r="D117" s="11" t="s">
        <v>38</v>
      </c>
      <c r="E117" s="11"/>
      <c r="F117" s="13">
        <f>F118</f>
        <v>415020</v>
      </c>
      <c r="G117" s="13">
        <v>420000</v>
      </c>
      <c r="H117" s="13">
        <v>440000</v>
      </c>
    </row>
    <row r="118" spans="1:8" ht="47.25" x14ac:dyDescent="0.25">
      <c r="A118" s="17" t="s">
        <v>39</v>
      </c>
      <c r="B118" s="14" t="s">
        <v>11</v>
      </c>
      <c r="C118" s="14" t="s">
        <v>47</v>
      </c>
      <c r="D118" s="14" t="s">
        <v>38</v>
      </c>
      <c r="E118" s="14" t="s">
        <v>23</v>
      </c>
      <c r="F118" s="16">
        <v>415020</v>
      </c>
      <c r="G118" s="16">
        <v>420000</v>
      </c>
      <c r="H118" s="16">
        <v>440000</v>
      </c>
    </row>
    <row r="119" spans="1:8" ht="31.5" x14ac:dyDescent="0.25">
      <c r="A119" s="12" t="s">
        <v>150</v>
      </c>
      <c r="B119" s="11" t="s">
        <v>11</v>
      </c>
      <c r="C119" s="11" t="s">
        <v>47</v>
      </c>
      <c r="D119" s="11" t="s">
        <v>151</v>
      </c>
      <c r="E119" s="11"/>
      <c r="F119" s="13">
        <f>F120</f>
        <v>23900</v>
      </c>
      <c r="G119" s="13"/>
      <c r="H119" s="13"/>
    </row>
    <row r="120" spans="1:8" ht="31.5" x14ac:dyDescent="0.25">
      <c r="A120" s="17" t="s">
        <v>152</v>
      </c>
      <c r="B120" s="14" t="s">
        <v>11</v>
      </c>
      <c r="C120" s="14" t="s">
        <v>47</v>
      </c>
      <c r="D120" s="14" t="s">
        <v>151</v>
      </c>
      <c r="E120" s="14" t="s">
        <v>29</v>
      </c>
      <c r="F120" s="16">
        <v>23900</v>
      </c>
      <c r="G120" s="16"/>
      <c r="H120" s="16"/>
    </row>
    <row r="121" spans="1:8" ht="15.75" x14ac:dyDescent="0.25">
      <c r="A121" s="9" t="s">
        <v>153</v>
      </c>
      <c r="B121" s="8" t="s">
        <v>11</v>
      </c>
      <c r="C121" s="8" t="s">
        <v>132</v>
      </c>
      <c r="D121" s="8"/>
      <c r="E121" s="8"/>
      <c r="F121" s="10">
        <v>150000</v>
      </c>
      <c r="G121" s="10"/>
      <c r="H121" s="10"/>
    </row>
    <row r="122" spans="1:8" ht="15.75" x14ac:dyDescent="0.25">
      <c r="A122" s="12" t="s">
        <v>19</v>
      </c>
      <c r="B122" s="11" t="s">
        <v>11</v>
      </c>
      <c r="C122" s="11" t="s">
        <v>132</v>
      </c>
      <c r="D122" s="11" t="s">
        <v>20</v>
      </c>
      <c r="E122" s="11"/>
      <c r="F122" s="13">
        <v>150000</v>
      </c>
      <c r="G122" s="13"/>
      <c r="H122" s="13"/>
    </row>
    <row r="123" spans="1:8" ht="31.5" x14ac:dyDescent="0.25">
      <c r="A123" s="17" t="s">
        <v>24</v>
      </c>
      <c r="B123" s="14" t="s">
        <v>11</v>
      </c>
      <c r="C123" s="14" t="s">
        <v>132</v>
      </c>
      <c r="D123" s="14" t="s">
        <v>20</v>
      </c>
      <c r="E123" s="14" t="s">
        <v>25</v>
      </c>
      <c r="F123" s="16">
        <v>150000</v>
      </c>
      <c r="G123" s="16"/>
      <c r="H123" s="16"/>
    </row>
    <row r="124" spans="1:8" ht="15.75" x14ac:dyDescent="0.25">
      <c r="A124" s="18" t="s">
        <v>8</v>
      </c>
      <c r="B124" s="8"/>
      <c r="C124" s="8"/>
      <c r="D124" s="8"/>
      <c r="E124" s="8"/>
      <c r="F124" s="10">
        <f>F15+F107</f>
        <v>78271430</v>
      </c>
      <c r="G124" s="10">
        <f>G15+G107</f>
        <v>41348899</v>
      </c>
      <c r="H124" s="10">
        <v>59265511</v>
      </c>
    </row>
    <row r="131" spans="1:3" ht="15.75" x14ac:dyDescent="0.25">
      <c r="A131" s="21" t="s">
        <v>162</v>
      </c>
      <c r="B131" s="21" t="s">
        <v>163</v>
      </c>
      <c r="C131" s="22"/>
    </row>
  </sheetData>
  <mergeCells count="9">
    <mergeCell ref="A9:H9"/>
    <mergeCell ref="F12:F13"/>
    <mergeCell ref="G12:G13"/>
    <mergeCell ref="H12:H13"/>
    <mergeCell ref="A12:A13"/>
    <mergeCell ref="B12:B13"/>
    <mergeCell ref="C12:C13"/>
    <mergeCell ref="D12:D13"/>
    <mergeCell ref="E12:E13"/>
  </mergeCells>
  <pageMargins left="0.15748031496062992" right="0.15748031496062992" top="0.19685039370078741" bottom="0.11811023622047245" header="0" footer="0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tabSelected="1" view="pageBreakPreview" topLeftCell="A19" zoomScale="60" zoomScaleNormal="100" workbookViewId="0">
      <selection activeCell="D22" sqref="D22"/>
    </sheetView>
  </sheetViews>
  <sheetFormatPr defaultRowHeight="15" x14ac:dyDescent="0.25"/>
  <cols>
    <col min="1" max="1" width="78.42578125" customWidth="1"/>
    <col min="2" max="2" width="8.140625" customWidth="1"/>
    <col min="3" max="3" width="9" customWidth="1"/>
    <col min="4" max="17" width="16.7109375" customWidth="1"/>
    <col min="18" max="18" width="10.140625" bestFit="1" customWidth="1"/>
    <col min="19" max="19" width="55.28515625" customWidth="1"/>
    <col min="20" max="22" width="18.140625" customWidth="1"/>
  </cols>
  <sheetData>
    <row r="1" spans="1:22" ht="10.15" customHeight="1" x14ac:dyDescent="0.25"/>
    <row r="2" spans="1:22" ht="15.75" x14ac:dyDescent="0.25">
      <c r="F2" s="2" t="s">
        <v>154</v>
      </c>
    </row>
    <row r="3" spans="1:22" ht="15.75" x14ac:dyDescent="0.25">
      <c r="F3" s="3" t="s">
        <v>155</v>
      </c>
    </row>
    <row r="4" spans="1:22" ht="15.75" x14ac:dyDescent="0.25">
      <c r="F4" s="4" t="str">
        <f>'приложение 6'!H4</f>
        <v>от  "28" апреля  2021 г. № 32</v>
      </c>
    </row>
    <row r="5" spans="1:22" ht="15.75" x14ac:dyDescent="0.25">
      <c r="F5" s="2" t="s">
        <v>157</v>
      </c>
    </row>
    <row r="6" spans="1:22" ht="10.15" customHeight="1" x14ac:dyDescent="0.25"/>
    <row r="7" spans="1:22" ht="27" customHeight="1" x14ac:dyDescent="0.25">
      <c r="A7" s="29" t="s">
        <v>161</v>
      </c>
      <c r="B7" s="29"/>
      <c r="C7" s="29"/>
      <c r="D7" s="29"/>
      <c r="E7" s="29"/>
      <c r="F7" s="29"/>
    </row>
    <row r="8" spans="1:22" ht="10.15" customHeight="1" x14ac:dyDescent="0.25"/>
    <row r="9" spans="1:22" ht="10.15" customHeight="1" x14ac:dyDescent="0.25"/>
    <row r="11" spans="1:22" ht="19.899999999999999" customHeight="1" x14ac:dyDescent="0.25">
      <c r="A11" s="5"/>
      <c r="B11" s="5"/>
      <c r="C11" s="5"/>
      <c r="D11" s="5"/>
      <c r="E11" s="5"/>
      <c r="F11" s="20" t="s">
        <v>159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15" customHeight="1" x14ac:dyDescent="0.25">
      <c r="A12" s="26" t="s">
        <v>1</v>
      </c>
      <c r="B12" s="28" t="s">
        <v>2</v>
      </c>
      <c r="C12" s="28" t="s">
        <v>3</v>
      </c>
      <c r="D12" s="25" t="s">
        <v>0</v>
      </c>
      <c r="E12" s="25" t="s">
        <v>6</v>
      </c>
      <c r="F12" s="25" t="s">
        <v>7</v>
      </c>
    </row>
    <row r="13" spans="1:22" ht="15" customHeight="1" x14ac:dyDescent="0.25">
      <c r="A13" s="27"/>
      <c r="B13" s="28" t="s">
        <v>2</v>
      </c>
      <c r="C13" s="28" t="s">
        <v>3</v>
      </c>
      <c r="D13" s="25"/>
      <c r="E13" s="25" t="s">
        <v>0</v>
      </c>
      <c r="F13" s="25" t="s">
        <v>0</v>
      </c>
    </row>
    <row r="14" spans="1:22" x14ac:dyDescent="0.25">
      <c r="A14" s="6"/>
      <c r="B14" s="6"/>
      <c r="C14" s="6"/>
      <c r="D14" s="6"/>
      <c r="E14" s="6"/>
      <c r="F14" s="6"/>
    </row>
    <row r="15" spans="1:22" ht="15.75" x14ac:dyDescent="0.25">
      <c r="A15" s="9" t="s">
        <v>10</v>
      </c>
      <c r="B15" s="8" t="s">
        <v>11</v>
      </c>
      <c r="C15" s="8" t="s">
        <v>12</v>
      </c>
      <c r="D15" s="10">
        <f>D16+D17+D18+D19+D20+D21</f>
        <v>14278955</v>
      </c>
      <c r="E15" s="10">
        <v>14075639</v>
      </c>
      <c r="F15" s="10">
        <v>14796270</v>
      </c>
    </row>
    <row r="16" spans="1:22" ht="31.5" x14ac:dyDescent="0.25">
      <c r="A16" s="12" t="s">
        <v>148</v>
      </c>
      <c r="B16" s="11" t="s">
        <v>11</v>
      </c>
      <c r="C16" s="11" t="s">
        <v>45</v>
      </c>
      <c r="D16" s="13">
        <v>157245</v>
      </c>
      <c r="E16" s="13">
        <v>24000</v>
      </c>
      <c r="F16" s="13">
        <v>24000</v>
      </c>
    </row>
    <row r="17" spans="1:6" ht="47.25" x14ac:dyDescent="0.25">
      <c r="A17" s="12" t="s">
        <v>149</v>
      </c>
      <c r="B17" s="11" t="s">
        <v>11</v>
      </c>
      <c r="C17" s="11" t="s">
        <v>47</v>
      </c>
      <c r="D17" s="13">
        <v>663920</v>
      </c>
      <c r="E17" s="13">
        <v>668000</v>
      </c>
      <c r="F17" s="13">
        <v>688000</v>
      </c>
    </row>
    <row r="18" spans="1:6" ht="47.25" x14ac:dyDescent="0.25">
      <c r="A18" s="12" t="s">
        <v>13</v>
      </c>
      <c r="B18" s="11" t="s">
        <v>11</v>
      </c>
      <c r="C18" s="11" t="s">
        <v>14</v>
      </c>
      <c r="D18" s="13">
        <f>'приложение 6'!F17</f>
        <v>12454270</v>
      </c>
      <c r="E18" s="13">
        <v>13030119</v>
      </c>
      <c r="F18" s="13">
        <v>13780750</v>
      </c>
    </row>
    <row r="19" spans="1:6" ht="36" customHeight="1" x14ac:dyDescent="0.25">
      <c r="A19" s="12" t="s">
        <v>153</v>
      </c>
      <c r="B19" s="11" t="s">
        <v>11</v>
      </c>
      <c r="C19" s="11" t="s">
        <v>132</v>
      </c>
      <c r="D19" s="13">
        <v>150000</v>
      </c>
      <c r="E19" s="13"/>
      <c r="F19" s="13"/>
    </row>
    <row r="20" spans="1:6" ht="36" customHeight="1" x14ac:dyDescent="0.25">
      <c r="A20" s="12" t="s">
        <v>30</v>
      </c>
      <c r="B20" s="11" t="s">
        <v>11</v>
      </c>
      <c r="C20" s="11" t="s">
        <v>31</v>
      </c>
      <c r="D20" s="13">
        <v>50000</v>
      </c>
      <c r="E20" s="13">
        <v>50000</v>
      </c>
      <c r="F20" s="13"/>
    </row>
    <row r="21" spans="1:6" ht="36" customHeight="1" x14ac:dyDescent="0.25">
      <c r="A21" s="12" t="s">
        <v>35</v>
      </c>
      <c r="B21" s="11" t="s">
        <v>11</v>
      </c>
      <c r="C21" s="11" t="s">
        <v>36</v>
      </c>
      <c r="D21" s="13">
        <f>'приложение 6'!F29</f>
        <v>803520</v>
      </c>
      <c r="E21" s="13">
        <v>303520</v>
      </c>
      <c r="F21" s="13">
        <v>303520</v>
      </c>
    </row>
    <row r="22" spans="1:6" ht="36" customHeight="1" x14ac:dyDescent="0.25">
      <c r="A22" s="9" t="s">
        <v>44</v>
      </c>
      <c r="B22" s="8" t="s">
        <v>45</v>
      </c>
      <c r="C22" s="8" t="s">
        <v>12</v>
      </c>
      <c r="D22" s="10">
        <v>297400</v>
      </c>
      <c r="E22" s="10">
        <v>297400</v>
      </c>
      <c r="F22" s="10">
        <v>297400</v>
      </c>
    </row>
    <row r="23" spans="1:6" ht="36" customHeight="1" x14ac:dyDescent="0.25">
      <c r="A23" s="12" t="s">
        <v>46</v>
      </c>
      <c r="B23" s="11" t="s">
        <v>45</v>
      </c>
      <c r="C23" s="11" t="s">
        <v>47</v>
      </c>
      <c r="D23" s="13">
        <v>297400</v>
      </c>
      <c r="E23" s="13">
        <v>297400</v>
      </c>
      <c r="F23" s="13">
        <v>297400</v>
      </c>
    </row>
    <row r="24" spans="1:6" ht="36" customHeight="1" x14ac:dyDescent="0.25">
      <c r="A24" s="9" t="s">
        <v>52</v>
      </c>
      <c r="B24" s="8" t="s">
        <v>47</v>
      </c>
      <c r="C24" s="8" t="s">
        <v>12</v>
      </c>
      <c r="D24" s="10">
        <v>420000</v>
      </c>
      <c r="E24" s="10">
        <v>295000</v>
      </c>
      <c r="F24" s="10">
        <v>295000</v>
      </c>
    </row>
    <row r="25" spans="1:6" ht="36" customHeight="1" x14ac:dyDescent="0.25">
      <c r="A25" s="12" t="s">
        <v>53</v>
      </c>
      <c r="B25" s="11" t="s">
        <v>47</v>
      </c>
      <c r="C25" s="11" t="s">
        <v>54</v>
      </c>
      <c r="D25" s="13">
        <v>420000</v>
      </c>
      <c r="E25" s="13">
        <v>295000</v>
      </c>
      <c r="F25" s="13">
        <v>295000</v>
      </c>
    </row>
    <row r="26" spans="1:6" ht="36" customHeight="1" x14ac:dyDescent="0.25">
      <c r="A26" s="9" t="s">
        <v>64</v>
      </c>
      <c r="B26" s="8" t="s">
        <v>14</v>
      </c>
      <c r="C26" s="8" t="s">
        <v>12</v>
      </c>
      <c r="D26" s="10">
        <f>D27+D28</f>
        <v>4890000</v>
      </c>
      <c r="E26" s="10">
        <v>2970000</v>
      </c>
      <c r="F26" s="10">
        <v>2770581</v>
      </c>
    </row>
    <row r="27" spans="1:6" ht="36" customHeight="1" x14ac:dyDescent="0.25">
      <c r="A27" s="12" t="s">
        <v>65</v>
      </c>
      <c r="B27" s="11" t="s">
        <v>14</v>
      </c>
      <c r="C27" s="11" t="s">
        <v>66</v>
      </c>
      <c r="D27" s="13">
        <v>1770000</v>
      </c>
      <c r="E27" s="13">
        <v>920000</v>
      </c>
      <c r="F27" s="13">
        <v>720581</v>
      </c>
    </row>
    <row r="28" spans="1:6" ht="36" customHeight="1" x14ac:dyDescent="0.25">
      <c r="A28" s="12" t="s">
        <v>73</v>
      </c>
      <c r="B28" s="11" t="s">
        <v>14</v>
      </c>
      <c r="C28" s="11" t="s">
        <v>74</v>
      </c>
      <c r="D28" s="13">
        <f>'приложение 6'!F54</f>
        <v>3120000</v>
      </c>
      <c r="E28" s="13">
        <v>2050000</v>
      </c>
      <c r="F28" s="13">
        <v>2050000</v>
      </c>
    </row>
    <row r="29" spans="1:6" ht="36" customHeight="1" x14ac:dyDescent="0.25">
      <c r="A29" s="9" t="s">
        <v>87</v>
      </c>
      <c r="B29" s="8" t="s">
        <v>88</v>
      </c>
      <c r="C29" s="8" t="s">
        <v>12</v>
      </c>
      <c r="D29" s="10">
        <f>D30+D31+D32</f>
        <v>50091361.140000001</v>
      </c>
      <c r="E29" s="10">
        <f>E30+E31+E32</f>
        <v>17816600</v>
      </c>
      <c r="F29" s="10">
        <v>35112000</v>
      </c>
    </row>
    <row r="30" spans="1:6" ht="36" customHeight="1" x14ac:dyDescent="0.25">
      <c r="A30" s="12" t="s">
        <v>89</v>
      </c>
      <c r="B30" s="11" t="s">
        <v>88</v>
      </c>
      <c r="C30" s="11" t="s">
        <v>11</v>
      </c>
      <c r="D30" s="13">
        <f>'приложение 6'!F64</f>
        <v>1509432</v>
      </c>
      <c r="E30" s="13">
        <v>380000</v>
      </c>
      <c r="F30" s="13">
        <v>382000</v>
      </c>
    </row>
    <row r="31" spans="1:6" ht="36" customHeight="1" x14ac:dyDescent="0.25">
      <c r="A31" s="12" t="s">
        <v>96</v>
      </c>
      <c r="B31" s="11" t="s">
        <v>88</v>
      </c>
      <c r="C31" s="11" t="s">
        <v>45</v>
      </c>
      <c r="D31" s="13">
        <f>'приложение 6'!F71</f>
        <v>40814110</v>
      </c>
      <c r="E31" s="13">
        <f>'приложение 6'!G71</f>
        <v>11786600</v>
      </c>
      <c r="F31" s="13">
        <v>29060000</v>
      </c>
    </row>
    <row r="32" spans="1:6" ht="36" customHeight="1" x14ac:dyDescent="0.25">
      <c r="A32" s="12" t="s">
        <v>107</v>
      </c>
      <c r="B32" s="11" t="s">
        <v>88</v>
      </c>
      <c r="C32" s="11" t="s">
        <v>47</v>
      </c>
      <c r="D32" s="13">
        <f>'приложение 6'!F78</f>
        <v>7767819.1400000006</v>
      </c>
      <c r="E32" s="13">
        <v>5650000</v>
      </c>
      <c r="F32" s="13">
        <v>5670000</v>
      </c>
    </row>
    <row r="33" spans="1:6" ht="36" customHeight="1" x14ac:dyDescent="0.25">
      <c r="A33" s="9" t="s">
        <v>131</v>
      </c>
      <c r="B33" s="8" t="s">
        <v>132</v>
      </c>
      <c r="C33" s="8" t="s">
        <v>12</v>
      </c>
      <c r="D33" s="10">
        <f>D34</f>
        <v>7008453.8600000003</v>
      </c>
      <c r="E33" s="10">
        <v>4520000</v>
      </c>
      <c r="F33" s="10">
        <v>4520000</v>
      </c>
    </row>
    <row r="34" spans="1:6" ht="36" customHeight="1" x14ac:dyDescent="0.25">
      <c r="A34" s="12" t="s">
        <v>133</v>
      </c>
      <c r="B34" s="11" t="s">
        <v>132</v>
      </c>
      <c r="C34" s="11" t="s">
        <v>132</v>
      </c>
      <c r="D34" s="13">
        <f>'приложение 6'!F95</f>
        <v>7008453.8600000003</v>
      </c>
      <c r="E34" s="13">
        <v>4520000</v>
      </c>
      <c r="F34" s="13">
        <v>4520000</v>
      </c>
    </row>
    <row r="35" spans="1:6" ht="36" customHeight="1" x14ac:dyDescent="0.25">
      <c r="A35" s="9" t="s">
        <v>137</v>
      </c>
      <c r="B35" s="8" t="s">
        <v>54</v>
      </c>
      <c r="C35" s="8" t="s">
        <v>12</v>
      </c>
      <c r="D35" s="10">
        <v>1285260</v>
      </c>
      <c r="E35" s="10">
        <v>1374260</v>
      </c>
      <c r="F35" s="10">
        <v>1474260</v>
      </c>
    </row>
    <row r="36" spans="1:6" ht="36" customHeight="1" x14ac:dyDescent="0.25">
      <c r="A36" s="12" t="s">
        <v>138</v>
      </c>
      <c r="B36" s="11" t="s">
        <v>54</v>
      </c>
      <c r="C36" s="11" t="s">
        <v>11</v>
      </c>
      <c r="D36" s="13">
        <v>1225000</v>
      </c>
      <c r="E36" s="13">
        <v>1300000</v>
      </c>
      <c r="F36" s="13">
        <v>1400000</v>
      </c>
    </row>
    <row r="37" spans="1:6" ht="36" customHeight="1" x14ac:dyDescent="0.25">
      <c r="A37" s="12" t="s">
        <v>143</v>
      </c>
      <c r="B37" s="11" t="s">
        <v>54</v>
      </c>
      <c r="C37" s="11" t="s">
        <v>47</v>
      </c>
      <c r="D37" s="13">
        <v>60260</v>
      </c>
      <c r="E37" s="13">
        <v>74260</v>
      </c>
      <c r="F37" s="13">
        <v>74260</v>
      </c>
    </row>
    <row r="38" spans="1:6" ht="15.75" x14ac:dyDescent="0.25">
      <c r="A38" s="18" t="s">
        <v>8</v>
      </c>
      <c r="B38" s="8"/>
      <c r="C38" s="8"/>
      <c r="D38" s="10">
        <f>D15+D22+D24+D26+D29+D33+D35</f>
        <v>78271430</v>
      </c>
      <c r="E38" s="10">
        <f>E15+E22+E24+E26+E29+E33+E35</f>
        <v>41348899</v>
      </c>
      <c r="F38" s="10">
        <v>59265511</v>
      </c>
    </row>
    <row r="43" spans="1:6" ht="15.75" x14ac:dyDescent="0.25">
      <c r="A43" s="21" t="s">
        <v>162</v>
      </c>
      <c r="B43" s="21" t="s">
        <v>163</v>
      </c>
      <c r="C43" s="22"/>
    </row>
  </sheetData>
  <mergeCells count="7">
    <mergeCell ref="A7:F7"/>
    <mergeCell ref="A12:A13"/>
    <mergeCell ref="B12:B13"/>
    <mergeCell ref="C12:C13"/>
    <mergeCell ref="F12:F13"/>
    <mergeCell ref="E12:E13"/>
    <mergeCell ref="D12:D13"/>
  </mergeCells>
  <pageMargins left="0.70866141732283472" right="0.11811023622047245" top="0.74803149606299213" bottom="0.15748031496062992" header="0" footer="0"/>
  <pageSetup paperSize="9" scale="5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6</vt:lpstr>
      <vt:lpstr>приложение 7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rep:2.52.0.549</dc:description>
  <cp:lastModifiedBy>Яна</cp:lastModifiedBy>
  <cp:lastPrinted>2021-04-19T12:49:02Z</cp:lastPrinted>
  <dcterms:created xsi:type="dcterms:W3CDTF">2021-01-27T12:54:02Z</dcterms:created>
  <dcterms:modified xsi:type="dcterms:W3CDTF">2021-04-28T21:47:49Z</dcterms:modified>
</cp:coreProperties>
</file>